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codeName="{AE6600E7-7A62-396C-DE95-9942FA9DD81E}"/>
  <workbookPr codeName="ThisWorkbook" checkCompatibility="1" defaultThemeVersion="124226"/>
  <mc:AlternateContent xmlns:mc="http://schemas.openxmlformats.org/markup-compatibility/2006">
    <mc:Choice Requires="x15">
      <x15ac:absPath xmlns:x15ac="http://schemas.microsoft.com/office/spreadsheetml/2010/11/ac" url="Y:\homepage\public_html\orikomi\busuhyo\"/>
    </mc:Choice>
  </mc:AlternateContent>
  <xr:revisionPtr revIDLastSave="0" documentId="8_{B1C094A3-200C-4494-BE4E-8FB8778EECD0}" xr6:coauthVersionLast="47" xr6:coauthVersionMax="47" xr10:uidLastSave="{00000000-0000-0000-0000-000000000000}"/>
  <bookViews>
    <workbookView xWindow="-120" yWindow="-120" windowWidth="19440" windowHeight="15000" tabRatio="884" xr2:uid="{00000000-000D-0000-FFFF-FFFF00000000}"/>
  </bookViews>
  <sheets>
    <sheet name="申込書" sheetId="11" r:id="rId1"/>
    <sheet name="基本・配布部数合計" sheetId="2" r:id="rId2"/>
    <sheet name="明細表" sheetId="10" r:id="rId3"/>
  </sheets>
  <definedNames>
    <definedName name="_xlnm.Print_Area" localSheetId="1">基本・配布部数合計!$A$1:$T$38</definedName>
    <definedName name="_xlnm.Print_Area" localSheetId="0">申込書!$B:$E</definedName>
    <definedName name="_xlnm.Print_Area" localSheetId="2">明細表!$B$1:$AR$672</definedName>
    <definedName name="Z_2B2F1AC7_2410_4D2C_B885_C8BEB9AD4DC1_.wvu.Cols" localSheetId="1" hidden="1">基本・配布部数合計!$AA:$IP</definedName>
    <definedName name="Z_2B2F1AC7_2410_4D2C_B885_C8BEB9AD4DC1_.wvu.PrintArea" localSheetId="1" hidden="1">基本・配布部数合計!$B:$T</definedName>
    <definedName name="井原市">明細表!$B$427:$B$446</definedName>
    <definedName name="岡山市中区">明細表!$B$91:$B$105</definedName>
    <definedName name="岡山市東区">明細表!$B$108:$B$120</definedName>
    <definedName name="岡山市南区">明細表!$B$133:$B$149</definedName>
    <definedName name="岡山市北区Ａ">明細表!$B$7:$B$39</definedName>
    <definedName name="岡山市北区Ｂ">明細表!$B$49:$B$65</definedName>
    <definedName name="加賀郡">明細表!$B$532:$B$539</definedName>
    <definedName name="画面遷移new" hidden="1">{"'画面仕様'!$C$22:$BY$40","'画面仕様'!$C$28:$BY$39"}</definedName>
    <definedName name="笠岡市">明細表!$B$393:$B$411</definedName>
    <definedName name="久米郡">明細表!$B$659:$B$667</definedName>
    <definedName name="玉野市">明細表!$B$175:$B$193</definedName>
    <definedName name="高梁市">明細表!$B$511:$B$529</definedName>
    <definedName name="勝田郡">明細表!$B$637:$B$642</definedName>
    <definedName name="小田郡">明細表!$B$481:$B$484</definedName>
    <definedName name="新見市">明細表!$B$553:$B$562</definedName>
    <definedName name="真庭市">明細表!$B$565:$B$581</definedName>
    <definedName name="瀬戸内市">明細表!$B$385:$B$390</definedName>
    <definedName name="赤磐市">明細表!$B$361:$B$369</definedName>
    <definedName name="浅口市">明細表!$B$469:$B$478</definedName>
    <definedName name="倉敷市A">明細表!$B$217:$B$248</definedName>
    <definedName name="倉敷市B">明細表!$B$259:$B$282</definedName>
    <definedName name="倉敷市C">明細表!$B$301:$B$316</definedName>
    <definedName name="倉敷市D">明細表!$B$323:$B$331</definedName>
    <definedName name="総社市">明細表!$B$487:$B$494</definedName>
    <definedName name="津山市">明細表!$B$595:$B$610</definedName>
    <definedName name="苫田郡">明細表!$B$613:$B$620</definedName>
    <definedName name="備前市">明細表!$B$343:$B$351</definedName>
    <definedName name="美作市">明細表!$B$645:$B$656</definedName>
    <definedName name="和気郡">明細表!$B$354:$B$358</definedName>
  </definedNames>
  <calcPr calcId="191029"/>
  <customWorkbookViews>
    <customWorkbookView name="okayama34 - 個人用ビュー" guid="{2B2F1AC7-2410-4D2C-B885-C8BEB9AD4DC1}" mergeInterval="0" personalView="1" maximized="1" xWindow="-4" yWindow="-4" windowWidth="1288" windowHeight="1004" tabRatio="816" activeSheetId="3" showComments="commIndAndComment"/>
  </customWorkbookView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L596" i="10" l="1"/>
  <c r="BL597" i="10"/>
  <c r="BL598" i="10"/>
  <c r="BL599" i="10"/>
  <c r="BL595" i="10"/>
  <c r="BL600" i="10"/>
  <c r="BC15" i="10"/>
  <c r="BC16" i="10"/>
  <c r="BL232" i="10"/>
  <c r="BL231" i="10"/>
  <c r="BL230" i="10"/>
  <c r="BL224" i="10"/>
  <c r="BC229" i="10"/>
  <c r="BC228" i="10"/>
  <c r="BC227" i="10"/>
  <c r="BC218" i="10"/>
  <c r="BC219" i="10"/>
  <c r="BC220" i="10"/>
  <c r="BC221" i="10"/>
  <c r="BC222" i="10"/>
  <c r="BC223" i="10"/>
  <c r="BC217" i="10"/>
  <c r="BC18" i="10"/>
  <c r="BC17" i="10"/>
  <c r="BC14" i="10"/>
  <c r="BC13" i="10"/>
  <c r="BC12" i="10"/>
  <c r="BC11" i="10"/>
  <c r="BC10" i="10"/>
  <c r="BC9" i="10"/>
  <c r="BC8" i="10"/>
  <c r="BC7" i="10"/>
  <c r="BE248" i="10" l="1"/>
  <c r="AW248" i="10"/>
  <c r="AX248" i="10"/>
  <c r="G241" i="10"/>
  <c r="BB28" i="10" l="1"/>
  <c r="BB41" i="10" s="1"/>
  <c r="AQ157" i="10"/>
  <c r="AP157" i="10"/>
  <c r="BL96" i="10"/>
  <c r="BL92" i="10"/>
  <c r="BC94" i="10"/>
  <c r="BC93" i="10"/>
  <c r="BC91" i="10"/>
  <c r="BL141" i="10"/>
  <c r="BL140" i="10"/>
  <c r="BL139" i="10"/>
  <c r="BL138" i="10"/>
  <c r="BC137" i="10"/>
  <c r="BC136" i="10"/>
  <c r="BC135" i="10"/>
  <c r="BC134" i="10"/>
  <c r="BC133" i="10"/>
  <c r="BL394" i="10"/>
  <c r="BL105" i="10" l="1"/>
  <c r="BL49" i="10"/>
  <c r="BL57" i="10"/>
  <c r="AI65" i="10"/>
  <c r="BG411" i="10"/>
  <c r="S8" i="2" l="1"/>
  <c r="BL393" i="10"/>
  <c r="BL411" i="10" s="1"/>
  <c r="N404" i="10" l="1"/>
  <c r="AC241" i="10" l="1"/>
  <c r="AB241" i="10"/>
  <c r="AZ248" i="10"/>
  <c r="BH248" i="10"/>
  <c r="AC105" i="10" l="1"/>
  <c r="AB105" i="10"/>
  <c r="BH105" i="10" l="1"/>
  <c r="AZ105" i="10"/>
  <c r="BL566" i="10" l="1"/>
  <c r="AW41" i="10" l="1"/>
  <c r="H24" i="10" l="1"/>
  <c r="BL58" i="10" l="1"/>
  <c r="BL83" i="10" s="1"/>
  <c r="BG248" i="10" l="1"/>
  <c r="AJ241" i="10" l="1"/>
  <c r="AI241" i="10"/>
  <c r="BH149" i="10" l="1"/>
  <c r="AZ149" i="10"/>
  <c r="O149" i="10" l="1"/>
  <c r="N149" i="10"/>
  <c r="G149" i="10" l="1"/>
  <c r="BG149" i="10" l="1"/>
  <c r="BE149" i="10"/>
  <c r="AY149" i="10"/>
  <c r="AX149" i="10"/>
  <c r="AW149" i="10"/>
  <c r="AQ149" i="10"/>
  <c r="AP149" i="10"/>
  <c r="AJ149" i="10"/>
  <c r="AI149" i="10"/>
  <c r="AC149" i="10"/>
  <c r="AB149" i="10"/>
  <c r="V149" i="10"/>
  <c r="U149" i="10"/>
  <c r="H149" i="10"/>
  <c r="BL149" i="10" l="1"/>
  <c r="AY248" i="10"/>
  <c r="U241" i="10" l="1"/>
  <c r="AC24" i="10" l="1"/>
  <c r="AB24" i="10"/>
  <c r="AZ41" i="10"/>
  <c r="AC439" i="10" l="1"/>
  <c r="AB439" i="10"/>
  <c r="AB620" i="10" l="1"/>
  <c r="AC620" i="10"/>
  <c r="AC610" i="10" l="1"/>
  <c r="BH610" i="10" l="1"/>
  <c r="BH311" i="10" l="1"/>
  <c r="AJ186" i="10"/>
  <c r="AI186" i="10"/>
  <c r="AJ65" i="10" l="1"/>
  <c r="AQ667" i="10" l="1"/>
  <c r="AJ667" i="10"/>
  <c r="AC667" i="10"/>
  <c r="V667" i="10"/>
  <c r="O667" i="10"/>
  <c r="H667" i="10"/>
  <c r="AQ656" i="10"/>
  <c r="AJ656" i="10"/>
  <c r="AC656" i="10"/>
  <c r="V656" i="10"/>
  <c r="O656" i="10"/>
  <c r="H656" i="10"/>
  <c r="AQ642" i="10"/>
  <c r="AJ642" i="10"/>
  <c r="AC642" i="10"/>
  <c r="V642" i="10"/>
  <c r="O642" i="10"/>
  <c r="H642" i="10"/>
  <c r="AQ620" i="10"/>
  <c r="AJ620" i="10"/>
  <c r="V620" i="10"/>
  <c r="O620" i="10"/>
  <c r="H620" i="10"/>
  <c r="AQ610" i="10"/>
  <c r="AJ610" i="10"/>
  <c r="V610" i="10"/>
  <c r="O610" i="10"/>
  <c r="H610" i="10"/>
  <c r="AQ581" i="10"/>
  <c r="AJ581" i="10"/>
  <c r="AC581" i="10"/>
  <c r="V581" i="10"/>
  <c r="O581" i="10"/>
  <c r="H581" i="10"/>
  <c r="AQ562" i="10"/>
  <c r="AJ562" i="10"/>
  <c r="AC562" i="10"/>
  <c r="V562" i="10"/>
  <c r="O562" i="10"/>
  <c r="H562" i="10"/>
  <c r="AQ539" i="10"/>
  <c r="AJ539" i="10"/>
  <c r="AC539" i="10"/>
  <c r="V539" i="10"/>
  <c r="O539" i="10"/>
  <c r="H539" i="10"/>
  <c r="AQ524" i="10"/>
  <c r="AJ524" i="10"/>
  <c r="AC524" i="10"/>
  <c r="V524" i="10"/>
  <c r="O524" i="10"/>
  <c r="H524" i="10"/>
  <c r="AQ484" i="10"/>
  <c r="AJ484" i="10"/>
  <c r="AC484" i="10"/>
  <c r="V484" i="10"/>
  <c r="O484" i="10"/>
  <c r="H484" i="10"/>
  <c r="H478" i="10"/>
  <c r="AQ478" i="10"/>
  <c r="AJ478" i="10"/>
  <c r="AC478" i="10"/>
  <c r="V478" i="10"/>
  <c r="O478" i="10"/>
  <c r="AQ494" i="10"/>
  <c r="AJ494" i="10"/>
  <c r="AC494" i="10"/>
  <c r="V494" i="10"/>
  <c r="O494" i="10"/>
  <c r="H494" i="10"/>
  <c r="H439" i="10" l="1"/>
  <c r="O439" i="10"/>
  <c r="V439" i="10"/>
  <c r="AJ439" i="10"/>
  <c r="AQ439" i="10"/>
  <c r="AQ404" i="10"/>
  <c r="AJ404" i="10"/>
  <c r="AC404" i="10"/>
  <c r="V404" i="10"/>
  <c r="O404" i="10"/>
  <c r="AQ390" i="10"/>
  <c r="AJ390" i="10"/>
  <c r="AC390" i="10"/>
  <c r="V390" i="10"/>
  <c r="O390" i="10"/>
  <c r="AQ369" i="10" l="1"/>
  <c r="AJ369" i="10"/>
  <c r="AC369" i="10"/>
  <c r="V369" i="10"/>
  <c r="O369" i="10"/>
  <c r="H369" i="10"/>
  <c r="AC358" i="10"/>
  <c r="AQ358" i="10"/>
  <c r="AJ358" i="10"/>
  <c r="V358" i="10"/>
  <c r="O358" i="10"/>
  <c r="AQ351" i="10"/>
  <c r="AJ351" i="10"/>
  <c r="AC351" i="10"/>
  <c r="V351" i="10"/>
  <c r="O351" i="10"/>
  <c r="H351" i="10"/>
  <c r="AQ331" i="10" l="1"/>
  <c r="AJ331" i="10"/>
  <c r="AC331" i="10"/>
  <c r="V331" i="10"/>
  <c r="O331" i="10"/>
  <c r="AQ311" i="10"/>
  <c r="AQ316" i="10" s="1"/>
  <c r="AJ311" i="10"/>
  <c r="AC311" i="10"/>
  <c r="V311" i="10"/>
  <c r="O311" i="10"/>
  <c r="H311" i="10"/>
  <c r="H273" i="10"/>
  <c r="O273" i="10"/>
  <c r="V273" i="10"/>
  <c r="AC273" i="10"/>
  <c r="AJ273" i="10"/>
  <c r="H241" i="10" l="1"/>
  <c r="O241" i="10"/>
  <c r="V241" i="10"/>
  <c r="H186" i="10"/>
  <c r="O186" i="10"/>
  <c r="V186" i="10"/>
  <c r="AC186" i="10"/>
  <c r="AQ120" i="10" l="1"/>
  <c r="AJ120" i="10"/>
  <c r="AC120" i="10"/>
  <c r="V120" i="10"/>
  <c r="O120" i="10"/>
  <c r="H120" i="10"/>
  <c r="AQ105" i="10"/>
  <c r="AJ105" i="10"/>
  <c r="V105" i="10"/>
  <c r="O105" i="10"/>
  <c r="H105" i="10"/>
  <c r="H65" i="10" l="1"/>
  <c r="O65" i="10"/>
  <c r="V65" i="10"/>
  <c r="AQ65" i="10"/>
  <c r="AC65" i="10"/>
  <c r="AQ39" i="10"/>
  <c r="AQ24" i="10"/>
  <c r="AJ24" i="10"/>
  <c r="V24" i="10"/>
  <c r="O24" i="10"/>
  <c r="E19" i="11" l="1"/>
  <c r="F12" i="11" l="1"/>
  <c r="BI484" i="10" l="1"/>
  <c r="BL484" i="10"/>
  <c r="BH446" i="10" l="1"/>
  <c r="BL428" i="10"/>
  <c r="BL427" i="10"/>
  <c r="BL364" i="10" l="1"/>
  <c r="BL369" i="10" s="1"/>
  <c r="AI369" i="10"/>
  <c r="BL324" i="10" l="1"/>
  <c r="BL323" i="10"/>
  <c r="BL305" i="10"/>
  <c r="BL304" i="10"/>
  <c r="BL303" i="10"/>
  <c r="BL302" i="10"/>
  <c r="BL301" i="10"/>
  <c r="BL176" i="10"/>
  <c r="BH175" i="10"/>
  <c r="BE175" i="10"/>
  <c r="BE193" i="10" s="1"/>
  <c r="BL175" i="10" l="1"/>
  <c r="BH193" i="10"/>
  <c r="BL311" i="10"/>
  <c r="BL109" i="10"/>
  <c r="BL108" i="10"/>
  <c r="N24" i="10" l="1"/>
  <c r="BH83" i="10" l="1"/>
  <c r="BG83" i="10"/>
  <c r="BE83" i="10"/>
  <c r="AT83" i="10"/>
  <c r="AU41" i="10"/>
  <c r="BA41" i="10"/>
  <c r="AY41" i="10"/>
  <c r="AX41" i="10"/>
  <c r="AQ241" i="10" l="1"/>
  <c r="AP241" i="10"/>
  <c r="N241" i="10"/>
  <c r="AP631" i="10" l="1"/>
  <c r="AP589" i="10"/>
  <c r="AP547" i="10"/>
  <c r="AP505" i="10"/>
  <c r="AP463" i="10"/>
  <c r="AP421" i="10"/>
  <c r="AP379" i="10"/>
  <c r="AP337" i="10"/>
  <c r="AP295" i="10"/>
  <c r="AP253" i="10"/>
  <c r="AP211" i="10"/>
  <c r="AP169" i="10"/>
  <c r="AP127" i="10"/>
  <c r="AP85" i="10"/>
  <c r="AP43" i="10"/>
  <c r="AR42" i="10"/>
  <c r="AR84" i="10"/>
  <c r="AR126" i="10"/>
  <c r="AR168" i="10"/>
  <c r="AR210" i="10"/>
  <c r="AR252" i="10"/>
  <c r="AR294" i="10"/>
  <c r="AR336" i="10"/>
  <c r="AR378" i="10"/>
  <c r="AR420" i="10"/>
  <c r="AR462" i="10"/>
  <c r="AR504" i="10"/>
  <c r="AR546" i="10"/>
  <c r="AR588" i="10"/>
  <c r="AR630" i="10"/>
  <c r="AR672" i="10"/>
  <c r="AP1" i="10"/>
  <c r="BH667" i="10" l="1"/>
  <c r="BH656" i="10"/>
  <c r="BH642" i="10"/>
  <c r="BL656" i="10"/>
  <c r="BL642" i="10"/>
  <c r="BG642" i="10"/>
  <c r="BG656" i="10"/>
  <c r="BG667" i="10"/>
  <c r="AU667" i="10" l="1"/>
  <c r="AU642" i="10"/>
  <c r="AU656" i="10"/>
  <c r="BH620" i="10"/>
  <c r="AU620" i="10" s="1"/>
  <c r="BI610" i="10"/>
  <c r="BG610" i="10"/>
  <c r="BF610" i="10"/>
  <c r="BE610" i="10"/>
  <c r="BE581" i="10"/>
  <c r="BF581" i="10"/>
  <c r="BG581" i="10"/>
  <c r="BH581" i="10"/>
  <c r="BL567" i="10"/>
  <c r="BL565" i="10"/>
  <c r="BL562" i="10"/>
  <c r="BH562" i="10"/>
  <c r="BG562" i="10"/>
  <c r="BF562" i="10"/>
  <c r="BE562" i="10"/>
  <c r="BL610" i="10" l="1"/>
  <c r="AU610" i="10" s="1"/>
  <c r="AU562" i="10"/>
  <c r="BL581" i="10"/>
  <c r="AU581" i="10" s="1"/>
  <c r="BG529" i="10"/>
  <c r="BJ529" i="10"/>
  <c r="BH529" i="10"/>
  <c r="BH539" i="10"/>
  <c r="AU539" i="10" s="1"/>
  <c r="BH494" i="10"/>
  <c r="BG494" i="10"/>
  <c r="BH484" i="10"/>
  <c r="BG484" i="10"/>
  <c r="BH478" i="10"/>
  <c r="BG478" i="10"/>
  <c r="BE478" i="10"/>
  <c r="BL470" i="10"/>
  <c r="BL469" i="10"/>
  <c r="BJ446" i="10"/>
  <c r="BG446" i="10"/>
  <c r="AU494" i="10" l="1"/>
  <c r="AU484" i="10"/>
  <c r="AU529" i="10"/>
  <c r="BL478" i="10"/>
  <c r="AU478" i="10" s="1"/>
  <c r="BL446" i="10"/>
  <c r="AU446" i="10" s="1"/>
  <c r="BJ411" i="10"/>
  <c r="BH390" i="10"/>
  <c r="BH411" i="10"/>
  <c r="BG390" i="10"/>
  <c r="BF411" i="10"/>
  <c r="BL390" i="10"/>
  <c r="AU390" i="10" l="1"/>
  <c r="AU411" i="10"/>
  <c r="BL344" i="10"/>
  <c r="BL343" i="10"/>
  <c r="BL358" i="10"/>
  <c r="BH369" i="10"/>
  <c r="BG369" i="10"/>
  <c r="BG358" i="10"/>
  <c r="BH358" i="10"/>
  <c r="BH351" i="10"/>
  <c r="BG351" i="10"/>
  <c r="BE351" i="10"/>
  <c r="BH331" i="10"/>
  <c r="BG331" i="10"/>
  <c r="BE331" i="10"/>
  <c r="BG311" i="10"/>
  <c r="BE311" i="10"/>
  <c r="BL263" i="10"/>
  <c r="BL264" i="10"/>
  <c r="BL262" i="10"/>
  <c r="BL261" i="10"/>
  <c r="BL260" i="10"/>
  <c r="BL259" i="10"/>
  <c r="BH282" i="10"/>
  <c r="BG282" i="10"/>
  <c r="BE282" i="10"/>
  <c r="AU369" i="10" l="1"/>
  <c r="AU358" i="10"/>
  <c r="BL351" i="10"/>
  <c r="AU351" i="10" s="1"/>
  <c r="BL331" i="10"/>
  <c r="AU331" i="10" s="1"/>
  <c r="AU311" i="10"/>
  <c r="BL282" i="10"/>
  <c r="AU282" i="10" s="1"/>
  <c r="BA248" i="10"/>
  <c r="BL248" i="10" l="1"/>
  <c r="AU248" i="10" s="1"/>
  <c r="BC248" i="10"/>
  <c r="AT248" i="10" s="1"/>
  <c r="BK193" i="10"/>
  <c r="BL177" i="10"/>
  <c r="BL178" i="10"/>
  <c r="BL179" i="10"/>
  <c r="BL180" i="10"/>
  <c r="BG193" i="10"/>
  <c r="BF193" i="10"/>
  <c r="AT193" i="10"/>
  <c r="BL193" i="10" l="1"/>
  <c r="AU193" i="10" s="1"/>
  <c r="BC149" i="10"/>
  <c r="AT149" i="10" l="1"/>
  <c r="AU149" i="10"/>
  <c r="BA105" i="10"/>
  <c r="BC120" i="10"/>
  <c r="AT120" i="10" s="1"/>
  <c r="BC105" i="10" l="1"/>
  <c r="BL120" i="10"/>
  <c r="BH120" i="10"/>
  <c r="BG120" i="10"/>
  <c r="BG105" i="10"/>
  <c r="AY105" i="10"/>
  <c r="AX105" i="10"/>
  <c r="BE120" i="10"/>
  <c r="BE105" i="10"/>
  <c r="AW105" i="10"/>
  <c r="AU120" i="10" l="1"/>
  <c r="AT105" i="10"/>
  <c r="AU105" i="10"/>
  <c r="AU83" i="10"/>
  <c r="BC41" i="10" l="1"/>
  <c r="AT41" i="10" l="1"/>
  <c r="K37" i="2"/>
  <c r="M37" i="2"/>
  <c r="O37" i="2"/>
  <c r="Q37" i="2"/>
  <c r="U667" i="10" l="1"/>
  <c r="AP667" i="10"/>
  <c r="AI667" i="10"/>
  <c r="AB667" i="10"/>
  <c r="N667" i="10"/>
  <c r="G667" i="10"/>
  <c r="B667" i="10" l="1"/>
  <c r="AP656" i="10"/>
  <c r="AI656" i="10"/>
  <c r="AB656" i="10"/>
  <c r="U656" i="10"/>
  <c r="N656" i="10"/>
  <c r="G656" i="10"/>
  <c r="G642" i="10"/>
  <c r="AP642" i="10"/>
  <c r="AI642" i="10"/>
  <c r="AB642" i="10"/>
  <c r="U642" i="10"/>
  <c r="N642" i="10"/>
  <c r="G620" i="10"/>
  <c r="AP620" i="10"/>
  <c r="AI620" i="10"/>
  <c r="U620" i="10"/>
  <c r="N620" i="10"/>
  <c r="AI610" i="10"/>
  <c r="G610" i="10"/>
  <c r="AP610" i="10"/>
  <c r="AJ628" i="10"/>
  <c r="AB610" i="10"/>
  <c r="U610" i="10"/>
  <c r="N610" i="10"/>
  <c r="B642" i="10" l="1"/>
  <c r="B620" i="10"/>
  <c r="B656" i="10"/>
  <c r="AQ628" i="10"/>
  <c r="AP628" i="10"/>
  <c r="G628" i="10"/>
  <c r="N670" i="10"/>
  <c r="U670" i="10"/>
  <c r="AB670" i="10"/>
  <c r="AI670" i="10"/>
  <c r="AP670" i="10"/>
  <c r="H670" i="10"/>
  <c r="O670" i="10"/>
  <c r="V670" i="10"/>
  <c r="AC670" i="10"/>
  <c r="AJ670" i="10"/>
  <c r="AQ670" i="10"/>
  <c r="G670" i="10"/>
  <c r="B610" i="10"/>
  <c r="N628" i="10"/>
  <c r="U628" i="10"/>
  <c r="AB628" i="10"/>
  <c r="AI628" i="10"/>
  <c r="H628" i="10"/>
  <c r="O628" i="10"/>
  <c r="V628" i="10"/>
  <c r="AC628" i="10"/>
  <c r="AP581" i="10"/>
  <c r="AI581" i="10"/>
  <c r="AB581" i="10"/>
  <c r="U581" i="10"/>
  <c r="N581" i="10"/>
  <c r="G581" i="10"/>
  <c r="AQ586" i="10"/>
  <c r="AP562" i="10"/>
  <c r="AI562" i="10"/>
  <c r="AB562" i="10"/>
  <c r="U562" i="10"/>
  <c r="N562" i="10"/>
  <c r="G562" i="10"/>
  <c r="G539" i="10"/>
  <c r="AP539" i="10"/>
  <c r="AI539" i="10"/>
  <c r="AB539" i="10"/>
  <c r="U539" i="10"/>
  <c r="N539" i="10"/>
  <c r="N586" i="10" l="1"/>
  <c r="AP586" i="10"/>
  <c r="AB586" i="10"/>
  <c r="U586" i="10"/>
  <c r="B539" i="10"/>
  <c r="B562" i="10"/>
  <c r="V586" i="10"/>
  <c r="O586" i="10"/>
  <c r="AJ586" i="10"/>
  <c r="AC586" i="10"/>
  <c r="H586" i="10"/>
  <c r="AI586" i="10"/>
  <c r="B581" i="10"/>
  <c r="AP671" i="10"/>
  <c r="AD632" i="10" s="1"/>
  <c r="AP629" i="10"/>
  <c r="G586" i="10"/>
  <c r="O544" i="10"/>
  <c r="N524" i="10"/>
  <c r="N544" i="10" s="1"/>
  <c r="H544" i="10"/>
  <c r="G524" i="10"/>
  <c r="G544" i="10" s="1"/>
  <c r="V544" i="10"/>
  <c r="U524" i="10"/>
  <c r="U544" i="10" s="1"/>
  <c r="AP524" i="10"/>
  <c r="AJ544" i="10"/>
  <c r="AI524" i="10"/>
  <c r="AI544" i="10" s="1"/>
  <c r="AC544" i="10"/>
  <c r="AB524" i="10"/>
  <c r="AB544" i="10" s="1"/>
  <c r="AQ529" i="10"/>
  <c r="AP529" i="10"/>
  <c r="AI494" i="10"/>
  <c r="AP494" i="10"/>
  <c r="AB494" i="10"/>
  <c r="U494" i="10"/>
  <c r="N494" i="10"/>
  <c r="G494" i="10"/>
  <c r="AN633" i="10" l="1"/>
  <c r="AN632" i="10"/>
  <c r="X632" i="10"/>
  <c r="H632" i="10"/>
  <c r="M632" i="10"/>
  <c r="AN591" i="10"/>
  <c r="AN590" i="10"/>
  <c r="AD590" i="10"/>
  <c r="M590" i="10"/>
  <c r="X590" i="10"/>
  <c r="H590" i="10"/>
  <c r="V34" i="2"/>
  <c r="V35" i="2"/>
  <c r="V33" i="2"/>
  <c r="V31" i="2"/>
  <c r="V32" i="2"/>
  <c r="AP587" i="10"/>
  <c r="AQ544" i="10"/>
  <c r="AP545" i="10" s="1"/>
  <c r="AP544" i="10"/>
  <c r="B529" i="10"/>
  <c r="B494" i="10"/>
  <c r="U484" i="10"/>
  <c r="AP484" i="10"/>
  <c r="AI484" i="10"/>
  <c r="AB484" i="10"/>
  <c r="N484" i="10"/>
  <c r="G484" i="10"/>
  <c r="U478" i="10"/>
  <c r="U502" i="10" s="1"/>
  <c r="AP478" i="10"/>
  <c r="AP502" i="10" s="1"/>
  <c r="AI478" i="10"/>
  <c r="AI502" i="10" s="1"/>
  <c r="AB478" i="10"/>
  <c r="AB502" i="10" s="1"/>
  <c r="O502" i="10"/>
  <c r="N478" i="10"/>
  <c r="H502" i="10"/>
  <c r="G478" i="10"/>
  <c r="G439" i="10"/>
  <c r="G460" i="10" s="1"/>
  <c r="AQ446" i="10"/>
  <c r="AQ460" i="10" s="1"/>
  <c r="AP446" i="10"/>
  <c r="AP439" i="10"/>
  <c r="AJ460" i="10"/>
  <c r="AI439" i="10"/>
  <c r="AI460" i="10" s="1"/>
  <c r="AC460" i="10"/>
  <c r="AB460" i="10"/>
  <c r="V460" i="10"/>
  <c r="U439" i="10"/>
  <c r="U460" i="10" s="1"/>
  <c r="O460" i="10"/>
  <c r="N439" i="10"/>
  <c r="N460" i="10" s="1"/>
  <c r="H460" i="10"/>
  <c r="B446" i="10" l="1"/>
  <c r="AP460" i="10"/>
  <c r="N502" i="10"/>
  <c r="AN549" i="10"/>
  <c r="AN548" i="10"/>
  <c r="X548" i="10"/>
  <c r="H548" i="10"/>
  <c r="AD548" i="10"/>
  <c r="M548" i="10"/>
  <c r="AN507" i="10"/>
  <c r="AN506" i="10"/>
  <c r="AD506" i="10"/>
  <c r="M506" i="10"/>
  <c r="X506" i="10"/>
  <c r="H506" i="10"/>
  <c r="N31" i="2"/>
  <c r="X31" i="2"/>
  <c r="J31" i="2"/>
  <c r="L31" i="2"/>
  <c r="H31" i="2"/>
  <c r="F31" i="2"/>
  <c r="D31" i="2"/>
  <c r="J35" i="2"/>
  <c r="X35" i="2"/>
  <c r="H35" i="2"/>
  <c r="V27" i="2"/>
  <c r="V28" i="2"/>
  <c r="J32" i="2"/>
  <c r="X32" i="2"/>
  <c r="J33" i="2"/>
  <c r="X33" i="2"/>
  <c r="L33" i="2"/>
  <c r="H33" i="2"/>
  <c r="L34" i="2"/>
  <c r="X34" i="2"/>
  <c r="J34" i="2"/>
  <c r="H34" i="2"/>
  <c r="V29" i="2"/>
  <c r="X29" i="2" s="1"/>
  <c r="V30" i="2"/>
  <c r="X30" i="2" s="1"/>
  <c r="AQ502" i="10"/>
  <c r="AJ502" i="10"/>
  <c r="V502" i="10"/>
  <c r="AP461" i="10"/>
  <c r="AC502" i="10"/>
  <c r="B484" i="10"/>
  <c r="B478" i="10"/>
  <c r="G502" i="10"/>
  <c r="G404" i="10"/>
  <c r="AQ411" i="10"/>
  <c r="AP411" i="10"/>
  <c r="AP404" i="10"/>
  <c r="AI404" i="10"/>
  <c r="AB404" i="10"/>
  <c r="U404" i="10"/>
  <c r="H404" i="10"/>
  <c r="V23" i="2" l="1"/>
  <c r="X23" i="2" s="1"/>
  <c r="AN422" i="10"/>
  <c r="AN423" i="10"/>
  <c r="X422" i="10"/>
  <c r="H422" i="10"/>
  <c r="AD422" i="10"/>
  <c r="M422" i="10"/>
  <c r="J28" i="2"/>
  <c r="X28" i="2"/>
  <c r="P27" i="2"/>
  <c r="X27" i="2"/>
  <c r="J27" i="2"/>
  <c r="H27" i="2"/>
  <c r="L30" i="2"/>
  <c r="J30" i="2"/>
  <c r="H30" i="2"/>
  <c r="F30" i="2"/>
  <c r="D30" i="2"/>
  <c r="L29" i="2"/>
  <c r="J29" i="2"/>
  <c r="H29" i="2"/>
  <c r="F29" i="2"/>
  <c r="D29" i="2"/>
  <c r="AP503" i="10"/>
  <c r="B411" i="10"/>
  <c r="H390" i="10"/>
  <c r="H418" i="10" s="1"/>
  <c r="G390" i="10"/>
  <c r="G418" i="10" s="1"/>
  <c r="O418" i="10"/>
  <c r="N390" i="10"/>
  <c r="N418" i="10" s="1"/>
  <c r="V418" i="10"/>
  <c r="U390" i="10"/>
  <c r="U418" i="10" s="1"/>
  <c r="AQ418" i="10"/>
  <c r="AP390" i="10"/>
  <c r="AP418" i="10" s="1"/>
  <c r="AJ418" i="10"/>
  <c r="AI390" i="10"/>
  <c r="AI418" i="10" s="1"/>
  <c r="AC418" i="10"/>
  <c r="AB390" i="10"/>
  <c r="AB418" i="10" s="1"/>
  <c r="AP369" i="10"/>
  <c r="AB369" i="10"/>
  <c r="U369" i="10"/>
  <c r="N369" i="10"/>
  <c r="G369" i="10"/>
  <c r="AP358" i="10"/>
  <c r="AI358" i="10"/>
  <c r="AB358" i="10"/>
  <c r="U358" i="10"/>
  <c r="N358" i="10"/>
  <c r="H358" i="10"/>
  <c r="G358" i="10"/>
  <c r="AQ376" i="10"/>
  <c r="AP351" i="10"/>
  <c r="AJ376" i="10"/>
  <c r="AI351" i="10"/>
  <c r="AC376" i="10"/>
  <c r="AB351" i="10"/>
  <c r="U351" i="10"/>
  <c r="U376" i="10" s="1"/>
  <c r="O376" i="10"/>
  <c r="N351" i="10"/>
  <c r="AB376" i="10" l="1"/>
  <c r="AI376" i="10"/>
  <c r="N376" i="10"/>
  <c r="AP376" i="10"/>
  <c r="P23" i="2"/>
  <c r="B369" i="10"/>
  <c r="H23" i="2"/>
  <c r="AN465" i="10"/>
  <c r="AN464" i="10"/>
  <c r="X464" i="10"/>
  <c r="H464" i="10"/>
  <c r="AD464" i="10"/>
  <c r="M464" i="10"/>
  <c r="L23" i="2"/>
  <c r="J23" i="2"/>
  <c r="V376" i="10"/>
  <c r="V26" i="2"/>
  <c r="V24" i="2"/>
  <c r="V25" i="2"/>
  <c r="AP419" i="10"/>
  <c r="B358" i="10"/>
  <c r="B390" i="10"/>
  <c r="G351" i="10"/>
  <c r="G376" i="10" s="1"/>
  <c r="AP331" i="10"/>
  <c r="AI331" i="10"/>
  <c r="AB331" i="10"/>
  <c r="U331" i="10"/>
  <c r="N331" i="10"/>
  <c r="H331" i="10"/>
  <c r="H334" i="10" s="1"/>
  <c r="G331" i="10"/>
  <c r="AQ334" i="10"/>
  <c r="AP311" i="10"/>
  <c r="AI311" i="10"/>
  <c r="AI334" i="10" s="1"/>
  <c r="AB311" i="10"/>
  <c r="U311" i="10"/>
  <c r="U334" i="10" s="1"/>
  <c r="O334" i="10"/>
  <c r="N311" i="10"/>
  <c r="G311" i="10"/>
  <c r="AQ282" i="10"/>
  <c r="AP282" i="10"/>
  <c r="G273" i="10"/>
  <c r="G292" i="10" s="1"/>
  <c r="AQ273" i="10"/>
  <c r="AP273" i="10"/>
  <c r="AP292" i="10" s="1"/>
  <c r="AJ292" i="10"/>
  <c r="AI273" i="10"/>
  <c r="AI292" i="10" s="1"/>
  <c r="AC292" i="10"/>
  <c r="AB273" i="10"/>
  <c r="AB292" i="10" s="1"/>
  <c r="V292" i="10"/>
  <c r="U273" i="10"/>
  <c r="U292" i="10" s="1"/>
  <c r="O292" i="10"/>
  <c r="N273" i="10"/>
  <c r="N292" i="10" s="1"/>
  <c r="H292" i="10"/>
  <c r="AQ248" i="10"/>
  <c r="AQ250" i="10" s="1"/>
  <c r="AP248" i="10"/>
  <c r="AP250" i="10" s="1"/>
  <c r="AJ250" i="10"/>
  <c r="AI250" i="10"/>
  <c r="AC250" i="10"/>
  <c r="AB250" i="10"/>
  <c r="V250" i="10"/>
  <c r="U250" i="10"/>
  <c r="O250" i="10"/>
  <c r="N250" i="10"/>
  <c r="G250" i="10"/>
  <c r="H250" i="10"/>
  <c r="AQ186" i="10"/>
  <c r="AP334" i="10" l="1"/>
  <c r="AP316" i="10"/>
  <c r="AB334" i="10"/>
  <c r="G334" i="10"/>
  <c r="AN381" i="10"/>
  <c r="AN380" i="10"/>
  <c r="X380" i="10"/>
  <c r="H380" i="10"/>
  <c r="AD380" i="10"/>
  <c r="M380" i="10"/>
  <c r="V22" i="2"/>
  <c r="V21" i="2"/>
  <c r="J24" i="2"/>
  <c r="X24" i="2"/>
  <c r="D24" i="2"/>
  <c r="H24" i="2"/>
  <c r="L24" i="2"/>
  <c r="H376" i="10"/>
  <c r="AP377" i="10" s="1"/>
  <c r="L25" i="2"/>
  <c r="X25" i="2"/>
  <c r="N25" i="2"/>
  <c r="J25" i="2"/>
  <c r="H25" i="2"/>
  <c r="J26" i="2"/>
  <c r="X26" i="2"/>
  <c r="H26" i="2"/>
  <c r="AJ334" i="10"/>
  <c r="AC334" i="10"/>
  <c r="V334" i="10"/>
  <c r="B351" i="10"/>
  <c r="B316" i="10"/>
  <c r="N334" i="10"/>
  <c r="B331" i="10"/>
  <c r="AQ292" i="10"/>
  <c r="AP293" i="10" s="1"/>
  <c r="B282" i="10"/>
  <c r="AP251" i="10"/>
  <c r="B248" i="10"/>
  <c r="AQ193" i="10"/>
  <c r="AQ208" i="10" s="1"/>
  <c r="AP193" i="10"/>
  <c r="AP186" i="10"/>
  <c r="AP208" i="10" s="1"/>
  <c r="AJ208" i="10"/>
  <c r="AI208" i="10"/>
  <c r="AC208" i="10"/>
  <c r="AB186" i="10"/>
  <c r="AB208" i="10" s="1"/>
  <c r="V208" i="10"/>
  <c r="U186" i="10"/>
  <c r="U208" i="10" s="1"/>
  <c r="O208" i="10"/>
  <c r="N186" i="10"/>
  <c r="N208" i="10" s="1"/>
  <c r="H208" i="10"/>
  <c r="G186" i="10"/>
  <c r="AN338" i="10" l="1"/>
  <c r="AN339" i="10"/>
  <c r="X338" i="10"/>
  <c r="H338" i="10"/>
  <c r="AD338" i="10"/>
  <c r="M338" i="10"/>
  <c r="AN255" i="10"/>
  <c r="AN254" i="10"/>
  <c r="AD254" i="10"/>
  <c r="M254" i="10"/>
  <c r="X254" i="10"/>
  <c r="H254" i="10"/>
  <c r="AN213" i="10"/>
  <c r="AN212" i="10"/>
  <c r="X212" i="10"/>
  <c r="H212" i="10"/>
  <c r="AD212" i="10"/>
  <c r="M212" i="10"/>
  <c r="V15" i="2"/>
  <c r="X15" i="2" s="1"/>
  <c r="V14" i="2"/>
  <c r="X14" i="2" s="1"/>
  <c r="V20" i="2"/>
  <c r="L20" i="2" s="1"/>
  <c r="V18" i="2"/>
  <c r="X18" i="2" s="1"/>
  <c r="V19" i="2"/>
  <c r="X19" i="2" s="1"/>
  <c r="H21" i="2"/>
  <c r="X21" i="2"/>
  <c r="J21" i="2"/>
  <c r="L22" i="2"/>
  <c r="X22" i="2"/>
  <c r="F22" i="2"/>
  <c r="P22" i="2"/>
  <c r="J22" i="2"/>
  <c r="H22" i="2"/>
  <c r="AP335" i="10"/>
  <c r="AP209" i="10"/>
  <c r="B193" i="10"/>
  <c r="G208" i="10"/>
  <c r="AI166" i="10"/>
  <c r="AQ166" i="10"/>
  <c r="AP166" i="10"/>
  <c r="AJ166" i="10"/>
  <c r="AC166" i="10"/>
  <c r="AB166" i="10"/>
  <c r="V166" i="10"/>
  <c r="U166" i="10"/>
  <c r="O166" i="10"/>
  <c r="N166" i="10"/>
  <c r="H166" i="10"/>
  <c r="G166" i="10"/>
  <c r="AB120" i="10"/>
  <c r="AP120" i="10"/>
  <c r="AI120" i="10"/>
  <c r="U120" i="10"/>
  <c r="N120" i="10"/>
  <c r="G120" i="10"/>
  <c r="G105" i="10"/>
  <c r="N105" i="10"/>
  <c r="U105" i="10"/>
  <c r="AI105" i="10"/>
  <c r="AP105" i="10"/>
  <c r="AN297" i="10" l="1"/>
  <c r="AN296" i="10"/>
  <c r="X296" i="10"/>
  <c r="H296" i="10"/>
  <c r="AD296" i="10"/>
  <c r="M296" i="10"/>
  <c r="AN171" i="10"/>
  <c r="AN170" i="10"/>
  <c r="X170" i="10"/>
  <c r="H170" i="10"/>
  <c r="AD170" i="10"/>
  <c r="M170" i="10"/>
  <c r="H14" i="2"/>
  <c r="N14" i="2"/>
  <c r="W14" i="2"/>
  <c r="F14" i="2"/>
  <c r="L14" i="2"/>
  <c r="J14" i="2"/>
  <c r="D14" i="2"/>
  <c r="D15" i="2"/>
  <c r="H15" i="2"/>
  <c r="L15" i="2"/>
  <c r="J15" i="2"/>
  <c r="V13" i="2"/>
  <c r="X13" i="2" s="1"/>
  <c r="J18" i="2"/>
  <c r="H19" i="2"/>
  <c r="D18" i="2"/>
  <c r="H18" i="2"/>
  <c r="L18" i="2"/>
  <c r="J19" i="2"/>
  <c r="X20" i="2"/>
  <c r="J20" i="2"/>
  <c r="H20" i="2"/>
  <c r="V16" i="2"/>
  <c r="X16" i="2" s="1"/>
  <c r="V17" i="2"/>
  <c r="X17" i="2" s="1"/>
  <c r="AQ124" i="10"/>
  <c r="U124" i="10"/>
  <c r="N124" i="10"/>
  <c r="G124" i="10"/>
  <c r="AJ124" i="10"/>
  <c r="AC124" i="10"/>
  <c r="AP124" i="10"/>
  <c r="V124" i="10"/>
  <c r="O124" i="10"/>
  <c r="H124" i="10"/>
  <c r="AB124" i="10"/>
  <c r="AP167" i="10"/>
  <c r="B105" i="10"/>
  <c r="AI124" i="10"/>
  <c r="B149" i="10"/>
  <c r="B120" i="10"/>
  <c r="AP65" i="10"/>
  <c r="AJ82" i="10"/>
  <c r="AI82" i="10"/>
  <c r="AC82" i="10"/>
  <c r="AB65" i="10"/>
  <c r="AB82" i="10" s="1"/>
  <c r="V82" i="10"/>
  <c r="U65" i="10"/>
  <c r="U82" i="10" s="1"/>
  <c r="O82" i="10"/>
  <c r="N65" i="10"/>
  <c r="N82" i="10" s="1"/>
  <c r="H82" i="10"/>
  <c r="G65" i="10"/>
  <c r="B65" i="10" s="1"/>
  <c r="AQ82" i="10"/>
  <c r="AP82" i="10"/>
  <c r="AN128" i="10" l="1"/>
  <c r="AN129" i="10"/>
  <c r="X128" i="10"/>
  <c r="H128" i="10"/>
  <c r="AD128" i="10"/>
  <c r="M128" i="10"/>
  <c r="J13" i="2"/>
  <c r="D13" i="2"/>
  <c r="L13" i="2"/>
  <c r="H13" i="2"/>
  <c r="F13" i="2"/>
  <c r="R13" i="2"/>
  <c r="R37" i="2" s="1"/>
  <c r="V12" i="2"/>
  <c r="X12" i="2" s="1"/>
  <c r="L17" i="2"/>
  <c r="J17" i="2"/>
  <c r="H17" i="2"/>
  <c r="D17" i="2"/>
  <c r="L16" i="2"/>
  <c r="J16" i="2"/>
  <c r="H16" i="2"/>
  <c r="D16" i="2"/>
  <c r="G82" i="10"/>
  <c r="AP83" i="10"/>
  <c r="AP125" i="10"/>
  <c r="AP39" i="10"/>
  <c r="AP24" i="10"/>
  <c r="AI24" i="10"/>
  <c r="AI40" i="10" s="1"/>
  <c r="AC40" i="10"/>
  <c r="AB40" i="10"/>
  <c r="V40" i="10"/>
  <c r="U24" i="10"/>
  <c r="U40" i="10" s="1"/>
  <c r="O40" i="10"/>
  <c r="N40" i="10"/>
  <c r="H40" i="10"/>
  <c r="G24" i="10"/>
  <c r="G40" i="10" s="1"/>
  <c r="AP40" i="10" l="1"/>
  <c r="AN87" i="10"/>
  <c r="AN86" i="10"/>
  <c r="AD86" i="10"/>
  <c r="M86" i="10"/>
  <c r="X86" i="10"/>
  <c r="H86" i="10"/>
  <c r="AN45" i="10"/>
  <c r="AN44" i="10"/>
  <c r="AD44" i="10"/>
  <c r="M44" i="10"/>
  <c r="X44" i="10"/>
  <c r="H44" i="10"/>
  <c r="F12" i="2"/>
  <c r="L12" i="2"/>
  <c r="D12" i="2"/>
  <c r="W12" i="2"/>
  <c r="J12" i="2"/>
  <c r="H12" i="2"/>
  <c r="V11" i="2"/>
  <c r="V10" i="2"/>
  <c r="V9" i="2"/>
  <c r="X9" i="2" s="1"/>
  <c r="AJ40" i="10"/>
  <c r="AQ40" i="10"/>
  <c r="B39" i="10"/>
  <c r="X11" i="2" l="1"/>
  <c r="L11" i="2"/>
  <c r="N10" i="2"/>
  <c r="L10" i="2"/>
  <c r="AP41" i="10"/>
  <c r="AN3" i="10" s="1"/>
  <c r="X10" i="2"/>
  <c r="W10" i="2"/>
  <c r="D11" i="2"/>
  <c r="J11" i="2"/>
  <c r="H11" i="2"/>
  <c r="J10" i="2"/>
  <c r="H10" i="2"/>
  <c r="F10" i="2"/>
  <c r="D10" i="2"/>
  <c r="J9" i="2"/>
  <c r="D9" i="2"/>
  <c r="L9" i="2"/>
  <c r="H9" i="2"/>
  <c r="X2" i="10" l="1"/>
  <c r="AD2" i="10"/>
  <c r="V8" i="2"/>
  <c r="L8" i="2" s="1"/>
  <c r="L37" i="2" s="1"/>
  <c r="M2" i="10"/>
  <c r="AN2" i="10"/>
  <c r="H2" i="10"/>
  <c r="S35" i="2"/>
  <c r="C37" i="2"/>
  <c r="E37" i="2"/>
  <c r="G37" i="2"/>
  <c r="I37" i="2"/>
  <c r="S9" i="2"/>
  <c r="S10" i="2"/>
  <c r="S11" i="2"/>
  <c r="S12" i="2"/>
  <c r="S13" i="2"/>
  <c r="S14" i="2"/>
  <c r="S15" i="2"/>
  <c r="S16" i="2"/>
  <c r="S17" i="2"/>
  <c r="S18" i="2"/>
  <c r="S19" i="2"/>
  <c r="S20" i="2"/>
  <c r="S21" i="2"/>
  <c r="S22" i="2"/>
  <c r="S23" i="2"/>
  <c r="S24" i="2"/>
  <c r="S25" i="2"/>
  <c r="S26" i="2"/>
  <c r="S27" i="2"/>
  <c r="S28" i="2"/>
  <c r="S29" i="2"/>
  <c r="S30" i="2"/>
  <c r="S31" i="2"/>
  <c r="S32" i="2"/>
  <c r="S33" i="2"/>
  <c r="S34" i="2"/>
  <c r="S37" i="2" l="1"/>
  <c r="W8" i="2"/>
  <c r="P8" i="2"/>
  <c r="J8" i="2"/>
  <c r="D8" i="2"/>
  <c r="H8" i="2"/>
  <c r="N8" i="2"/>
  <c r="F8" i="2"/>
  <c r="T8" i="2" l="1"/>
  <c r="BM33" i="2"/>
  <c r="BM28" i="2"/>
  <c r="BM17" i="2"/>
  <c r="BM8" i="2"/>
  <c r="BM12" i="2"/>
  <c r="BN8" i="2"/>
  <c r="BM10" i="2"/>
  <c r="BM9" i="2"/>
  <c r="BM19" i="2" l="1"/>
  <c r="N37" i="2"/>
  <c r="P37" i="2"/>
  <c r="BM18" i="2"/>
  <c r="BM35" i="2"/>
  <c r="BM21" i="2"/>
  <c r="BN27" i="2"/>
  <c r="BM29" i="2"/>
  <c r="BM23" i="2"/>
  <c r="BM24" i="2"/>
  <c r="BN23" i="2"/>
  <c r="BM27" i="2"/>
  <c r="BM25" i="2"/>
  <c r="BM31" i="2"/>
  <c r="BM22" i="2"/>
  <c r="W6" i="2"/>
  <c r="Q4" i="2" s="1"/>
  <c r="BM20" i="2"/>
  <c r="BM32" i="2"/>
  <c r="BM13" i="2"/>
  <c r="BM34" i="2"/>
  <c r="BM26" i="2"/>
  <c r="BN22" i="2"/>
  <c r="BM30" i="2"/>
  <c r="T31" i="2"/>
  <c r="BM16" i="2"/>
  <c r="BN15" i="2"/>
  <c r="BM15" i="2"/>
  <c r="BM14" i="2"/>
  <c r="BN14" i="2"/>
  <c r="BM11" i="2"/>
  <c r="T12" i="2"/>
  <c r="T10" i="2"/>
  <c r="T9" i="2"/>
  <c r="T28" i="2" l="1"/>
  <c r="T19" i="2"/>
  <c r="T26" i="2"/>
  <c r="T32" i="2"/>
  <c r="T20" i="2"/>
  <c r="T24" i="2"/>
  <c r="T11" i="2"/>
  <c r="T25" i="2"/>
  <c r="T21" i="2"/>
  <c r="T23" i="2"/>
  <c r="T34" i="2"/>
  <c r="T29" i="2"/>
  <c r="T22" i="2"/>
  <c r="F37" i="2"/>
  <c r="J37" i="2"/>
  <c r="T15" i="2"/>
  <c r="T17" i="2"/>
  <c r="T16" i="2"/>
  <c r="T30" i="2"/>
  <c r="T27" i="2"/>
  <c r="T35" i="2"/>
  <c r="T33" i="2"/>
  <c r="T18" i="2"/>
  <c r="X6" i="2"/>
  <c r="T13" i="2"/>
  <c r="D37" i="2"/>
  <c r="T14" i="2"/>
  <c r="H37" i="2"/>
  <c r="Q5" i="2" l="1"/>
  <c r="S4" i="2"/>
  <c r="T37" i="2"/>
  <c r="I4" i="2" s="1"/>
  <c r="AI506" i="10" l="1"/>
  <c r="AI632" i="10"/>
  <c r="AI380" i="10"/>
  <c r="AI422" i="10"/>
  <c r="AI128" i="10"/>
  <c r="AI86" i="10"/>
  <c r="AI296" i="10"/>
  <c r="AI254" i="10"/>
  <c r="AI464" i="10"/>
  <c r="AI338" i="10"/>
  <c r="AI590" i="10"/>
  <c r="AI548" i="10"/>
  <c r="AI44" i="10"/>
  <c r="AI212" i="10"/>
  <c r="L4" i="2"/>
  <c r="AI170" i="10"/>
  <c r="A4" i="2"/>
  <c r="AI2" i="10"/>
  <c r="N4" i="2"/>
</calcChain>
</file>

<file path=xl/sharedStrings.xml><?xml version="1.0" encoding="utf-8"?>
<sst xmlns="http://schemas.openxmlformats.org/spreadsheetml/2006/main" count="7412" uniqueCount="1311">
  <si>
    <t>　 ／</t>
    <phoneticPr fontId="9"/>
  </si>
  <si>
    <r>
      <t>倉敷</t>
    </r>
    <r>
      <rPr>
        <sz val="9"/>
        <rFont val="ＭＳ Ｐゴシック"/>
        <family val="3"/>
        <charset val="128"/>
      </rPr>
      <t xml:space="preserve">
(中国50含む)</t>
    </r>
    <rPh sb="4" eb="6">
      <t>チュウゴク</t>
    </rPh>
    <rPh sb="8" eb="9">
      <t>フク</t>
    </rPh>
    <phoneticPr fontId="9"/>
  </si>
  <si>
    <t>●</t>
  </si>
  <si>
    <t>90円</t>
    <rPh sb="2" eb="3">
      <t>エン</t>
    </rPh>
    <phoneticPr fontId="3"/>
  </si>
  <si>
    <t>390円</t>
    <rPh sb="3" eb="4">
      <t>エン</t>
    </rPh>
    <phoneticPr fontId="3"/>
  </si>
  <si>
    <t>■</t>
  </si>
  <si>
    <t>3320559008</t>
  </si>
  <si>
    <t>3320559009</t>
  </si>
  <si>
    <t>AM</t>
    <phoneticPr fontId="3"/>
  </si>
  <si>
    <t>AN</t>
    <phoneticPr fontId="3"/>
  </si>
  <si>
    <t>3320760001</t>
    <phoneticPr fontId="9"/>
  </si>
  <si>
    <t>瀬戸内市</t>
    <phoneticPr fontId="9"/>
  </si>
  <si>
    <t>33212</t>
    <phoneticPr fontId="9"/>
  </si>
  <si>
    <t>折込日</t>
    <rPh sb="0" eb="2">
      <t>オリコミ</t>
    </rPh>
    <rPh sb="2" eb="3">
      <t>ビ</t>
    </rPh>
    <phoneticPr fontId="3"/>
  </si>
  <si>
    <t>サイズ</t>
    <phoneticPr fontId="3"/>
  </si>
  <si>
    <t>≪下記市区名をクリックしますと、該当ページへジャンプします。≫</t>
    <rPh sb="1" eb="3">
      <t>カキ</t>
    </rPh>
    <rPh sb="3" eb="5">
      <t>シク</t>
    </rPh>
    <rPh sb="5" eb="6">
      <t>メイ</t>
    </rPh>
    <rPh sb="16" eb="18">
      <t>ガイトウ</t>
    </rPh>
    <phoneticPr fontId="3"/>
  </si>
  <si>
    <t>広　告　名</t>
    <rPh sb="0" eb="1">
      <t>ヒロ</t>
    </rPh>
    <rPh sb="2" eb="3">
      <t>コク</t>
    </rPh>
    <rPh sb="4" eb="5">
      <t>メイ</t>
    </rPh>
    <phoneticPr fontId="3"/>
  </si>
  <si>
    <t>部数</t>
    <rPh sb="0" eb="2">
      <t>ブスウ</t>
    </rPh>
    <phoneticPr fontId="3"/>
  </si>
  <si>
    <t>市　　区</t>
    <rPh sb="0" eb="1">
      <t>シ</t>
    </rPh>
    <rPh sb="3" eb="4">
      <t>ク</t>
    </rPh>
    <phoneticPr fontId="3"/>
  </si>
  <si>
    <t>ｺｰﾄﾞ</t>
    <phoneticPr fontId="3"/>
  </si>
  <si>
    <t>基本部数</t>
    <rPh sb="0" eb="2">
      <t>キホン</t>
    </rPh>
    <rPh sb="2" eb="4">
      <t>ブスウ</t>
    </rPh>
    <phoneticPr fontId="3"/>
  </si>
  <si>
    <t>配布部数</t>
    <rPh sb="0" eb="2">
      <t>ハイフ</t>
    </rPh>
    <rPh sb="2" eb="4">
      <t>ブスウ</t>
    </rPh>
    <phoneticPr fontId="3"/>
  </si>
  <si>
    <t>合計</t>
    <rPh sb="0" eb="2">
      <t>ゴウケイ</t>
    </rPh>
    <phoneticPr fontId="3"/>
  </si>
  <si>
    <t>販売店内の区域指定（広告主中心・広告主よりへ・会場中心・会場よりへ・教室中心に・教室よりに・東よりへ・西よりへ・北よりへ・南よりへ）</t>
    <rPh sb="0" eb="2">
      <t>ハンバイ</t>
    </rPh>
    <rPh sb="2" eb="4">
      <t>テンナイ</t>
    </rPh>
    <rPh sb="5" eb="7">
      <t>クイキ</t>
    </rPh>
    <rPh sb="7" eb="9">
      <t>シテイ</t>
    </rPh>
    <rPh sb="10" eb="13">
      <t>コウコクヌシ</t>
    </rPh>
    <rPh sb="13" eb="15">
      <t>チュウシン</t>
    </rPh>
    <rPh sb="16" eb="19">
      <t>コウコクヌシ</t>
    </rPh>
    <rPh sb="23" eb="25">
      <t>カイジョウ</t>
    </rPh>
    <rPh sb="25" eb="27">
      <t>チュウシン</t>
    </rPh>
    <rPh sb="28" eb="30">
      <t>カイジョウ</t>
    </rPh>
    <rPh sb="34" eb="36">
      <t>キョウシツ</t>
    </rPh>
    <rPh sb="36" eb="38">
      <t>チュウシン</t>
    </rPh>
    <rPh sb="40" eb="42">
      <t>キョウシツ</t>
    </rPh>
    <rPh sb="46" eb="47">
      <t>ヒガシ</t>
    </rPh>
    <rPh sb="51" eb="52">
      <t>ニシ</t>
    </rPh>
    <rPh sb="56" eb="57">
      <t>キタ</t>
    </rPh>
    <rPh sb="61" eb="62">
      <t>ミナミ</t>
    </rPh>
    <phoneticPr fontId="16"/>
  </si>
  <si>
    <t>株式会社　朝日オリコミ岡山</t>
    <rPh sb="11" eb="13">
      <t>オカヤマ</t>
    </rPh>
    <phoneticPr fontId="9"/>
  </si>
  <si>
    <t>総　　計</t>
    <rPh sb="0" eb="1">
      <t>フサ</t>
    </rPh>
    <rPh sb="3" eb="4">
      <t>ケイ</t>
    </rPh>
    <phoneticPr fontId="3"/>
  </si>
  <si>
    <t>株式会社　朝日オリコミ岡山</t>
    <rPh sb="0" eb="4">
      <t>カブシキガイシャ</t>
    </rPh>
    <rPh sb="5" eb="7">
      <t>アサヒ</t>
    </rPh>
    <rPh sb="11" eb="13">
      <t>オカヤマ</t>
    </rPh>
    <phoneticPr fontId="3"/>
  </si>
  <si>
    <t>33101</t>
  </si>
  <si>
    <t>岡山市北区A</t>
  </si>
  <si>
    <t/>
  </si>
  <si>
    <t>3310101001</t>
  </si>
  <si>
    <t xml:space="preserve"> </t>
  </si>
  <si>
    <t>3310101021</t>
  </si>
  <si>
    <t>3310101031</t>
  </si>
  <si>
    <t>3310101032</t>
  </si>
  <si>
    <t>3310101033</t>
  </si>
  <si>
    <t>3310101034</t>
  </si>
  <si>
    <t>3310101035</t>
  </si>
  <si>
    <t>3310102001</t>
  </si>
  <si>
    <t>3310102011</t>
  </si>
  <si>
    <t>3310102031</t>
  </si>
  <si>
    <t>3310102032</t>
  </si>
  <si>
    <t>3310103001</t>
  </si>
  <si>
    <t>3310103002</t>
  </si>
  <si>
    <t>3310103003</t>
  </si>
  <si>
    <t>3310103011</t>
  </si>
  <si>
    <t>3310103021</t>
  </si>
  <si>
    <t>3310103031</t>
  </si>
  <si>
    <t>3310103032</t>
  </si>
  <si>
    <t>3310103033</t>
  </si>
  <si>
    <t>3310103034</t>
  </si>
  <si>
    <t>3310105001</t>
  </si>
  <si>
    <t>3310105011</t>
  </si>
  <si>
    <t>3310105031</t>
  </si>
  <si>
    <t>3310159011</t>
  </si>
  <si>
    <t>3310159013</t>
  </si>
  <si>
    <t>3310159014</t>
  </si>
  <si>
    <t>3310159021</t>
  </si>
  <si>
    <t>3310159022</t>
  </si>
  <si>
    <t>3310159024</t>
  </si>
  <si>
    <t>3310159031</t>
  </si>
  <si>
    <t>3310159032</t>
  </si>
  <si>
    <t>3310159001</t>
  </si>
  <si>
    <t>3310159003</t>
  </si>
  <si>
    <t>3310159034</t>
  </si>
  <si>
    <t>3310159035</t>
  </si>
  <si>
    <t>3310159037</t>
  </si>
  <si>
    <t>3310159038</t>
  </si>
  <si>
    <t>　小　計</t>
  </si>
  <si>
    <t>　　合計</t>
  </si>
  <si>
    <t>岡山市北区B</t>
  </si>
  <si>
    <t>3310101051</t>
  </si>
  <si>
    <t>3310101061</t>
  </si>
  <si>
    <t>3310101071</t>
  </si>
  <si>
    <t>3310101081</t>
  </si>
  <si>
    <t>3310159054</t>
  </si>
  <si>
    <t>3310159064</t>
  </si>
  <si>
    <t>3310159074</t>
  </si>
  <si>
    <t>3310159075</t>
  </si>
  <si>
    <t>3310159076</t>
  </si>
  <si>
    <t>3310159051</t>
  </si>
  <si>
    <t>3310159052</t>
  </si>
  <si>
    <t>3310159062</t>
  </si>
  <si>
    <t>3310159071</t>
  </si>
  <si>
    <t>3310159072</t>
  </si>
  <si>
    <t>3310159073</t>
  </si>
  <si>
    <t>3310159081</t>
  </si>
  <si>
    <t>3310159082</t>
  </si>
  <si>
    <t>3310103051</t>
  </si>
  <si>
    <t>3310103061</t>
  </si>
  <si>
    <t>3310103062</t>
  </si>
  <si>
    <t>3310103071</t>
  </si>
  <si>
    <t>3310103072</t>
  </si>
  <si>
    <t>3310103081</t>
  </si>
  <si>
    <t>33102</t>
  </si>
  <si>
    <t>岡山市中区</t>
  </si>
  <si>
    <t>3310201001</t>
  </si>
  <si>
    <t>3310201002</t>
  </si>
  <si>
    <t>3310201051</t>
  </si>
  <si>
    <t>3310201061</t>
  </si>
  <si>
    <t>3310259052</t>
  </si>
  <si>
    <t>3310259061</t>
  </si>
  <si>
    <t>3310259062</t>
  </si>
  <si>
    <t>3310203001</t>
  </si>
  <si>
    <t>3310203002</t>
  </si>
  <si>
    <t>3310203003</t>
  </si>
  <si>
    <t>3310203004</t>
  </si>
  <si>
    <t>3310203051</t>
  </si>
  <si>
    <t>3310203061</t>
  </si>
  <si>
    <t>3310205001</t>
  </si>
  <si>
    <t>3310259005</t>
  </si>
  <si>
    <t>3310259006</t>
  </si>
  <si>
    <t>3310259007</t>
  </si>
  <si>
    <t>3310259008</t>
  </si>
  <si>
    <t>3310259051</t>
  </si>
  <si>
    <t>3310259001</t>
  </si>
  <si>
    <t>3310259003</t>
  </si>
  <si>
    <t>33103</t>
  </si>
  <si>
    <t>岡山市東区</t>
  </si>
  <si>
    <t>3310301061</t>
  </si>
  <si>
    <t>3310301062</t>
  </si>
  <si>
    <t>3310359065</t>
  </si>
  <si>
    <t>3310359067</t>
  </si>
  <si>
    <t>3310359071</t>
  </si>
  <si>
    <t>3310359072</t>
  </si>
  <si>
    <t>3310359061</t>
  </si>
  <si>
    <t>3310359062</t>
  </si>
  <si>
    <t>3310359063</t>
  </si>
  <si>
    <t>3310359064</t>
  </si>
  <si>
    <t>3310359066</t>
  </si>
  <si>
    <t>3310303061</t>
  </si>
  <si>
    <t>3310303062</t>
  </si>
  <si>
    <t>3310303071</t>
  </si>
  <si>
    <t>3310359051</t>
  </si>
  <si>
    <t>33104</t>
  </si>
  <si>
    <t>岡山市南区</t>
  </si>
  <si>
    <t>3310401001</t>
  </si>
  <si>
    <t>3310401003</t>
  </si>
  <si>
    <t>3310401051</t>
  </si>
  <si>
    <t>3310459055</t>
  </si>
  <si>
    <t>3310459056</t>
  </si>
  <si>
    <t>3310402001</t>
  </si>
  <si>
    <t>3310459054</t>
  </si>
  <si>
    <t>3310403001</t>
  </si>
  <si>
    <t>3310403002</t>
  </si>
  <si>
    <t>3310403003</t>
  </si>
  <si>
    <t>3310403051</t>
  </si>
  <si>
    <t>3310459003</t>
  </si>
  <si>
    <t>3310459004</t>
  </si>
  <si>
    <t>3310459006</t>
  </si>
  <si>
    <t>3310459007</t>
  </si>
  <si>
    <t>3310459008</t>
  </si>
  <si>
    <t>3310459009</t>
  </si>
  <si>
    <t>3310459052</t>
  </si>
  <si>
    <t>3310459053</t>
  </si>
  <si>
    <t>33204</t>
  </si>
  <si>
    <t>玉野市</t>
  </si>
  <si>
    <t>3320401001</t>
  </si>
  <si>
    <t>3320459012</t>
  </si>
  <si>
    <t>3320459013</t>
  </si>
  <si>
    <t>3320459001</t>
  </si>
  <si>
    <t>(北区A)</t>
    <rPh sb="1" eb="3">
      <t>キタク</t>
    </rPh>
    <phoneticPr fontId="9"/>
  </si>
  <si>
    <t>(北区B)</t>
    <rPh sb="1" eb="3">
      <t>キタク</t>
    </rPh>
    <phoneticPr fontId="9"/>
  </si>
  <si>
    <t>(中区)</t>
    <rPh sb="1" eb="3">
      <t>ナカク</t>
    </rPh>
    <phoneticPr fontId="9"/>
  </si>
  <si>
    <t>(東区)</t>
    <rPh sb="1" eb="2">
      <t>ヒガシ</t>
    </rPh>
    <rPh sb="2" eb="3">
      <t>ク</t>
    </rPh>
    <phoneticPr fontId="9"/>
  </si>
  <si>
    <t>(南区)</t>
    <rPh sb="1" eb="2">
      <t>ミナミ</t>
    </rPh>
    <rPh sb="2" eb="3">
      <t>ク</t>
    </rPh>
    <phoneticPr fontId="9"/>
  </si>
  <si>
    <t>3320459002</t>
  </si>
  <si>
    <t>3320459003</t>
  </si>
  <si>
    <t>3320459005</t>
  </si>
  <si>
    <t>3320403001</t>
  </si>
  <si>
    <t>3320459006</t>
  </si>
  <si>
    <t>3320459009</t>
  </si>
  <si>
    <t>3736001001</t>
  </si>
  <si>
    <t>3736059001</t>
  </si>
  <si>
    <t>3736003001</t>
  </si>
  <si>
    <t>3736063001</t>
  </si>
  <si>
    <t>33202</t>
  </si>
  <si>
    <t>3320201001</t>
  </si>
  <si>
    <t>3320201004</t>
  </si>
  <si>
    <t>3320201051</t>
  </si>
  <si>
    <t>3320201052</t>
  </si>
  <si>
    <t>3320201053</t>
  </si>
  <si>
    <t>3320259057</t>
  </si>
  <si>
    <t>3320259059</t>
  </si>
  <si>
    <t>3320202003</t>
  </si>
  <si>
    <t>3320202004</t>
  </si>
  <si>
    <t>3320259053</t>
  </si>
  <si>
    <t>3320259056</t>
  </si>
  <si>
    <t>3320259058</t>
  </si>
  <si>
    <t>3320203001</t>
  </si>
  <si>
    <t>3320203002</t>
  </si>
  <si>
    <t>3320203003</t>
  </si>
  <si>
    <t>3320203004</t>
  </si>
  <si>
    <t>3320203006</t>
  </si>
  <si>
    <t>3320203051</t>
  </si>
  <si>
    <t>3320203053</t>
  </si>
  <si>
    <t>3320203054</t>
  </si>
  <si>
    <t>3320203055</t>
  </si>
  <si>
    <t>3320205001</t>
  </si>
  <si>
    <t>3320259001</t>
  </si>
  <si>
    <t>3320259050</t>
  </si>
  <si>
    <t>3320259052</t>
  </si>
  <si>
    <t>3320259004</t>
  </si>
  <si>
    <t>3320259005</t>
  </si>
  <si>
    <t>3320259006</t>
  </si>
  <si>
    <t>3320259008</t>
  </si>
  <si>
    <t>3320259010</t>
  </si>
  <si>
    <t>3320259011</t>
  </si>
  <si>
    <t>3320259051</t>
  </si>
  <si>
    <t>3320201070</t>
  </si>
  <si>
    <t>3320201071</t>
  </si>
  <si>
    <t>3320201072</t>
  </si>
  <si>
    <t>3320259075</t>
  </si>
  <si>
    <t>3320259076</t>
  </si>
  <si>
    <t>3320203070</t>
  </si>
  <si>
    <t>3320203071</t>
  </si>
  <si>
    <t>3320203072</t>
  </si>
  <si>
    <t>3320259070</t>
  </si>
  <si>
    <t>3320259071</t>
  </si>
  <si>
    <t>3320259073</t>
  </si>
  <si>
    <t>3320259074</t>
  </si>
  <si>
    <t>3320201080</t>
  </si>
  <si>
    <t>3320201081</t>
  </si>
  <si>
    <t>3320259085</t>
  </si>
  <si>
    <t>3320259086</t>
  </si>
  <si>
    <t>3320259080</t>
  </si>
  <si>
    <t>3320259081</t>
  </si>
  <si>
    <t>3320259082</t>
  </si>
  <si>
    <t>3320203080</t>
  </si>
  <si>
    <t>3320203081</t>
  </si>
  <si>
    <t>3320203085</t>
  </si>
  <si>
    <t>3320201091</t>
  </si>
  <si>
    <t>3320201092</t>
  </si>
  <si>
    <t>3320201093</t>
  </si>
  <si>
    <t>3320259094</t>
  </si>
  <si>
    <t>3320259095</t>
  </si>
  <si>
    <t>3320259090</t>
  </si>
  <si>
    <t>3320259092</t>
  </si>
  <si>
    <t>3320259093</t>
  </si>
  <si>
    <t>3320203090</t>
  </si>
  <si>
    <t>3320203091</t>
  </si>
  <si>
    <t>3320203092</t>
  </si>
  <si>
    <t>33211</t>
  </si>
  <si>
    <t>備前市</t>
  </si>
  <si>
    <t>3321101001</t>
  </si>
  <si>
    <t>3321101002</t>
  </si>
  <si>
    <t>3321101011</t>
  </si>
  <si>
    <t>3321159004</t>
  </si>
  <si>
    <t>3321159011</t>
  </si>
  <si>
    <t>3321159001</t>
  </si>
  <si>
    <t>3321159002</t>
  </si>
  <si>
    <t>3321159003</t>
  </si>
  <si>
    <t>3321159012</t>
  </si>
  <si>
    <t>3321103001</t>
  </si>
  <si>
    <t>3321103002</t>
  </si>
  <si>
    <t>3321103003</t>
  </si>
  <si>
    <t>3321103011</t>
  </si>
  <si>
    <t>33340</t>
  </si>
  <si>
    <t>和気郡</t>
  </si>
  <si>
    <t>3334059001</t>
  </si>
  <si>
    <t>3334059002</t>
  </si>
  <si>
    <t>3334059004</t>
  </si>
  <si>
    <t>3334003001</t>
  </si>
  <si>
    <t>33213</t>
  </si>
  <si>
    <t>赤磐市</t>
  </si>
  <si>
    <t>3321359003</t>
  </si>
  <si>
    <t>3321359005</t>
  </si>
  <si>
    <t>3321359006</t>
  </si>
  <si>
    <t>3321359007</t>
  </si>
  <si>
    <t>3321359008</t>
  </si>
  <si>
    <t>3321359009</t>
  </si>
  <si>
    <t>3321303002</t>
  </si>
  <si>
    <t>瀬戸内市</t>
  </si>
  <si>
    <t>3321259001</t>
  </si>
  <si>
    <t>3321259002</t>
  </si>
  <si>
    <t>3321259003</t>
  </si>
  <si>
    <t>3321259004</t>
  </si>
  <si>
    <t>3321203001</t>
  </si>
  <si>
    <t>3321203002</t>
  </si>
  <si>
    <t>33205</t>
  </si>
  <si>
    <t>笠岡市</t>
  </si>
  <si>
    <t>3320559004</t>
  </si>
  <si>
    <t>3320559005</t>
  </si>
  <si>
    <t>3320559006</t>
  </si>
  <si>
    <t>3320559007</t>
  </si>
  <si>
    <t>3320502001</t>
  </si>
  <si>
    <t>3320559001</t>
  </si>
  <si>
    <t>3320503001</t>
  </si>
  <si>
    <t>3320503002</t>
  </si>
  <si>
    <t>3320560001</t>
  </si>
  <si>
    <t>3320560002</t>
  </si>
  <si>
    <t>33207</t>
  </si>
  <si>
    <t>井原市</t>
  </si>
  <si>
    <t>3320759004</t>
  </si>
  <si>
    <t>3320759005</t>
  </si>
  <si>
    <t>3320759006</t>
  </si>
  <si>
    <t>3320759007</t>
  </si>
  <si>
    <t>3320759008</t>
  </si>
  <si>
    <t>3320759010</t>
  </si>
  <si>
    <t>3320759001</t>
  </si>
  <si>
    <t>3320759002</t>
  </si>
  <si>
    <t>3320703001</t>
  </si>
  <si>
    <t>3320703002</t>
  </si>
  <si>
    <t>3320703003</t>
  </si>
  <si>
    <t>3320760003</t>
  </si>
  <si>
    <t>33216</t>
  </si>
  <si>
    <t>浅口市</t>
  </si>
  <si>
    <t>3321659001</t>
  </si>
  <si>
    <t>3321659006</t>
  </si>
  <si>
    <t>3321659002</t>
  </si>
  <si>
    <t>3321659003</t>
  </si>
  <si>
    <t>3321659004</t>
  </si>
  <si>
    <t>3321659005</t>
  </si>
  <si>
    <t>3321603001</t>
  </si>
  <si>
    <t>3321603002</t>
  </si>
  <si>
    <t>3321603003</t>
  </si>
  <si>
    <t>3321603005</t>
  </si>
  <si>
    <t>3321603006</t>
  </si>
  <si>
    <t>33460</t>
  </si>
  <si>
    <t>小田郡</t>
  </si>
  <si>
    <t>3346059001</t>
  </si>
  <si>
    <t>3346059002</t>
  </si>
  <si>
    <t>3346003001</t>
  </si>
  <si>
    <t>3346003002</t>
  </si>
  <si>
    <t>3346005001</t>
  </si>
  <si>
    <t>33208</t>
  </si>
  <si>
    <t>総社市</t>
  </si>
  <si>
    <t>3320859001</t>
  </si>
  <si>
    <t>3320859002</t>
  </si>
  <si>
    <t>3320859005</t>
  </si>
  <si>
    <t>3320859006</t>
  </si>
  <si>
    <t>3320859003</t>
  </si>
  <si>
    <t>3320859004</t>
  </si>
  <si>
    <t>3320803001</t>
  </si>
  <si>
    <t>3320803002</t>
  </si>
  <si>
    <t>33209</t>
  </si>
  <si>
    <t>高梁市</t>
  </si>
  <si>
    <t>3320959001</t>
  </si>
  <si>
    <t>3320959002</t>
  </si>
  <si>
    <t>3320959003</t>
  </si>
  <si>
    <t>3320959005</t>
  </si>
  <si>
    <t>3320959006</t>
  </si>
  <si>
    <t>3320959007</t>
  </si>
  <si>
    <t>3320959011</t>
  </si>
  <si>
    <t>3320959012</t>
  </si>
  <si>
    <t>3320959013</t>
  </si>
  <si>
    <t>3320959014</t>
  </si>
  <si>
    <t>3320959015</t>
  </si>
  <si>
    <t>3320959021</t>
  </si>
  <si>
    <t>3320903001</t>
  </si>
  <si>
    <t>3320903011</t>
  </si>
  <si>
    <t>3320903012</t>
  </si>
  <si>
    <t>3320960001</t>
  </si>
  <si>
    <t>33681</t>
  </si>
  <si>
    <t>加賀郡</t>
  </si>
  <si>
    <t>3368159002</t>
  </si>
  <si>
    <t>3368159012</t>
  </si>
  <si>
    <t>3368159013</t>
  </si>
  <si>
    <t>3368159014</t>
  </si>
  <si>
    <t>33210</t>
  </si>
  <si>
    <t>新見市</t>
  </si>
  <si>
    <t>3321001001</t>
  </si>
  <si>
    <t>3321059003</t>
  </si>
  <si>
    <t>3321059005</t>
  </si>
  <si>
    <t>3321059011</t>
  </si>
  <si>
    <t>3321059012</t>
  </si>
  <si>
    <t>3321059013</t>
  </si>
  <si>
    <t>3321059014</t>
  </si>
  <si>
    <t>3321059015</t>
  </si>
  <si>
    <t>3321002001</t>
  </si>
  <si>
    <t>3321003001</t>
  </si>
  <si>
    <t>3321003011</t>
  </si>
  <si>
    <t>3321059001</t>
  </si>
  <si>
    <t>33214</t>
  </si>
  <si>
    <t>真庭市</t>
  </si>
  <si>
    <t>3321401001</t>
  </si>
  <si>
    <t>3321401002</t>
  </si>
  <si>
    <t>3321401003</t>
  </si>
  <si>
    <t>3321459003</t>
  </si>
  <si>
    <t>3321459004</t>
  </si>
  <si>
    <t>3321459005</t>
  </si>
  <si>
    <t>3321459007</t>
  </si>
  <si>
    <t>3321459009</t>
  </si>
  <si>
    <t>3321459010</t>
  </si>
  <si>
    <t>3321459012</t>
  </si>
  <si>
    <t>3321459013</t>
  </si>
  <si>
    <t>3321459014</t>
  </si>
  <si>
    <t>3321459015</t>
  </si>
  <si>
    <t>3321459016</t>
  </si>
  <si>
    <t>3321402001</t>
  </si>
  <si>
    <t>3321402002</t>
  </si>
  <si>
    <t>3321402003</t>
  </si>
  <si>
    <t>3321459002</t>
  </si>
  <si>
    <t>3321403001</t>
  </si>
  <si>
    <t>3321403002</t>
  </si>
  <si>
    <t>3321403003</t>
  </si>
  <si>
    <t>3321403004</t>
  </si>
  <si>
    <t>3321459001</t>
  </si>
  <si>
    <t>3321459008</t>
  </si>
  <si>
    <t>3321459011</t>
  </si>
  <si>
    <t>33203</t>
  </si>
  <si>
    <t>津山市</t>
  </si>
  <si>
    <t>3320301001</t>
  </si>
  <si>
    <t>3320301002</t>
  </si>
  <si>
    <t>3320301003</t>
  </si>
  <si>
    <t>3320359009</t>
  </si>
  <si>
    <t>3320359010</t>
  </si>
  <si>
    <t>3320359021</t>
  </si>
  <si>
    <t>3320359032</t>
  </si>
  <si>
    <t>3320359033</t>
  </si>
  <si>
    <t>3320359042</t>
  </si>
  <si>
    <t>3320359008</t>
  </si>
  <si>
    <t>3320303001</t>
  </si>
  <si>
    <t>3320303003</t>
  </si>
  <si>
    <t>3320303004</t>
  </si>
  <si>
    <t>3320303005</t>
  </si>
  <si>
    <t>3320303021</t>
  </si>
  <si>
    <t>3320303041</t>
  </si>
  <si>
    <t>3320305001</t>
  </si>
  <si>
    <t>3320359001</t>
  </si>
  <si>
    <t>3320359005</t>
  </si>
  <si>
    <t>3320359006</t>
  </si>
  <si>
    <t>33600</t>
  </si>
  <si>
    <t>苫田郡</t>
  </si>
  <si>
    <t>3360059001</t>
  </si>
  <si>
    <t>3360059004</t>
  </si>
  <si>
    <t>3360059005</t>
  </si>
  <si>
    <t>3360059006</t>
  </si>
  <si>
    <t>33620</t>
  </si>
  <si>
    <t>勝田郡</t>
  </si>
  <si>
    <t>3362059004</t>
  </si>
  <si>
    <t>3362059005</t>
  </si>
  <si>
    <t>3362059007</t>
  </si>
  <si>
    <t>3362003002</t>
  </si>
  <si>
    <t>33215</t>
  </si>
  <si>
    <t>美作市</t>
  </si>
  <si>
    <t>3321559001</t>
  </si>
  <si>
    <t>3321559002</t>
  </si>
  <si>
    <t>3321559011</t>
  </si>
  <si>
    <t>3321559012</t>
  </si>
  <si>
    <t>3321559013</t>
  </si>
  <si>
    <t>3321559014</t>
  </si>
  <si>
    <t>3321559015</t>
  </si>
  <si>
    <t>3321559016</t>
  </si>
  <si>
    <t>3321559018</t>
  </si>
  <si>
    <t>3321503011</t>
  </si>
  <si>
    <t>3321503012</t>
  </si>
  <si>
    <t>33660</t>
  </si>
  <si>
    <t>久米郡</t>
  </si>
  <si>
    <t>3366059004</t>
  </si>
  <si>
    <t>3366059007</t>
  </si>
  <si>
    <t>3366059008</t>
  </si>
  <si>
    <t>3366059009</t>
  </si>
  <si>
    <t>3366059013</t>
  </si>
  <si>
    <t>3366003001</t>
  </si>
  <si>
    <t>配布部数</t>
    <rPh sb="0" eb="2">
      <t>ハイフ</t>
    </rPh>
    <rPh sb="2" eb="3">
      <t>ブ</t>
    </rPh>
    <rPh sb="3" eb="4">
      <t>カズ</t>
    </rPh>
    <phoneticPr fontId="3"/>
  </si>
  <si>
    <t>基本部数</t>
    <rPh sb="0" eb="2">
      <t>キホン</t>
    </rPh>
    <rPh sb="2" eb="3">
      <t>ブ</t>
    </rPh>
    <rPh sb="3" eb="4">
      <t>カズ</t>
    </rPh>
    <phoneticPr fontId="3"/>
  </si>
  <si>
    <t>本紙</t>
    <rPh sb="0" eb="2">
      <t>ホンシ</t>
    </rPh>
    <phoneticPr fontId="3"/>
  </si>
  <si>
    <t>倉敷市（児島）</t>
    <rPh sb="4" eb="6">
      <t>コジマ</t>
    </rPh>
    <phoneticPr fontId="3"/>
  </si>
  <si>
    <t>倉敷市</t>
    <phoneticPr fontId="9"/>
  </si>
  <si>
    <t>（倉敷）</t>
    <rPh sb="1" eb="3">
      <t>クラシキ</t>
    </rPh>
    <phoneticPr fontId="9"/>
  </si>
  <si>
    <t>（水島）</t>
    <rPh sb="1" eb="3">
      <t>ミズシマ</t>
    </rPh>
    <phoneticPr fontId="9"/>
  </si>
  <si>
    <t>（玉島）</t>
    <rPh sb="1" eb="3">
      <t>タマシマ</t>
    </rPh>
    <phoneticPr fontId="9"/>
  </si>
  <si>
    <t>（児島）</t>
    <rPh sb="1" eb="3">
      <t>コジマ</t>
    </rPh>
    <phoneticPr fontId="9"/>
  </si>
  <si>
    <t>備前市</t>
    <phoneticPr fontId="9"/>
  </si>
  <si>
    <t>岡山市</t>
    <phoneticPr fontId="9"/>
  </si>
  <si>
    <t>倉敷市(倉敷)</t>
    <rPh sb="4" eb="6">
      <t>クラシキ</t>
    </rPh>
    <phoneticPr fontId="3"/>
  </si>
  <si>
    <t>倉敷市(水島)</t>
    <rPh sb="4" eb="6">
      <t>ミズシマ</t>
    </rPh>
    <phoneticPr fontId="3"/>
  </si>
  <si>
    <t>倉敷市（玉島）</t>
    <rPh sb="4" eb="6">
      <t>タマシマ</t>
    </rPh>
    <phoneticPr fontId="3"/>
  </si>
  <si>
    <t>3320903015</t>
  </si>
  <si>
    <t>　 ／</t>
  </si>
  <si>
    <t>m01</t>
  </si>
  <si>
    <t>m02</t>
  </si>
  <si>
    <t>m02</t>
    <phoneticPr fontId="3"/>
  </si>
  <si>
    <t>岡山中央</t>
    <phoneticPr fontId="9"/>
  </si>
  <si>
    <t>清輝橋</t>
    <phoneticPr fontId="9"/>
  </si>
  <si>
    <t>津島</t>
    <phoneticPr fontId="9"/>
  </si>
  <si>
    <t>岡山西</t>
    <phoneticPr fontId="9"/>
  </si>
  <si>
    <t>案件番号</t>
    <rPh sb="0" eb="2">
      <t>アンケン</t>
    </rPh>
    <rPh sb="2" eb="4">
      <t>バンゴウ</t>
    </rPh>
    <phoneticPr fontId="3"/>
  </si>
  <si>
    <t xml:space="preserve"> </t>
    <phoneticPr fontId="3"/>
  </si>
  <si>
    <t>岡山中央</t>
    <phoneticPr fontId="3"/>
  </si>
  <si>
    <t>岡山南</t>
    <phoneticPr fontId="3"/>
  </si>
  <si>
    <t>北方</t>
    <phoneticPr fontId="3"/>
  </si>
  <si>
    <t>岡山西</t>
    <rPh sb="0" eb="2">
      <t>オカヤマ</t>
    </rPh>
    <rPh sb="2" eb="3">
      <t>ニシ</t>
    </rPh>
    <phoneticPr fontId="9"/>
  </si>
  <si>
    <t>新聞オリコミ広告部数明細表</t>
    <phoneticPr fontId="3"/>
  </si>
  <si>
    <t>M津島</t>
    <phoneticPr fontId="9"/>
  </si>
  <si>
    <t>Sa岡山西</t>
    <rPh sb="2" eb="4">
      <t>オカヤマ</t>
    </rPh>
    <rPh sb="4" eb="5">
      <t>ニシ</t>
    </rPh>
    <phoneticPr fontId="9"/>
  </si>
  <si>
    <t>Sa今</t>
  </si>
  <si>
    <t>Sa三門</t>
  </si>
  <si>
    <t>Sa花尻</t>
  </si>
  <si>
    <t>ペ ー ジ 計</t>
    <rPh sb="6" eb="7">
      <t>ケイ</t>
    </rPh>
    <phoneticPr fontId="3"/>
  </si>
  <si>
    <t xml:space="preserve">連島
</t>
  </si>
  <si>
    <t xml:space="preserve">水島西
</t>
  </si>
  <si>
    <t xml:space="preserve">水島東
</t>
  </si>
  <si>
    <t xml:space="preserve">水島
</t>
  </si>
  <si>
    <t>m60</t>
    <phoneticPr fontId="3"/>
  </si>
  <si>
    <t>　産 経 小 計</t>
    <rPh sb="1" eb="2">
      <t>サン</t>
    </rPh>
    <rPh sb="3" eb="4">
      <t>キョウ</t>
    </rPh>
    <rPh sb="5" eb="6">
      <t>ショウ</t>
    </rPh>
    <phoneticPr fontId="3"/>
  </si>
  <si>
    <t>　中 国 小 計</t>
    <rPh sb="1" eb="2">
      <t>ナカ</t>
    </rPh>
    <rPh sb="3" eb="4">
      <t>クニ</t>
    </rPh>
    <rPh sb="5" eb="6">
      <t>ショウ</t>
    </rPh>
    <phoneticPr fontId="3"/>
  </si>
  <si>
    <t>【　m01　朝　　　日　】</t>
    <phoneticPr fontId="3"/>
  </si>
  <si>
    <t>【　m02　毎　　　日　】</t>
    <phoneticPr fontId="3"/>
  </si>
  <si>
    <t>【　m03　読　　　売　】</t>
    <phoneticPr fontId="3"/>
  </si>
  <si>
    <t>【　m05　産　　　経　】</t>
    <phoneticPr fontId="3"/>
  </si>
  <si>
    <t>【　m59　山　　　陽　】</t>
    <phoneticPr fontId="3"/>
  </si>
  <si>
    <t>【　m60　中　　　国　】</t>
    <phoneticPr fontId="3"/>
  </si>
  <si>
    <t>【　m04　日　　　経　】</t>
    <rPh sb="6" eb="7">
      <t>ヒ</t>
    </rPh>
    <rPh sb="10" eb="11">
      <t>キョウ</t>
    </rPh>
    <phoneticPr fontId="3"/>
  </si>
  <si>
    <t>m04</t>
  </si>
  <si>
    <t>岡山県部数表</t>
    <rPh sb="0" eb="2">
      <t>オカヤマ</t>
    </rPh>
    <rPh sb="2" eb="3">
      <t>ケン</t>
    </rPh>
    <rPh sb="3" eb="6">
      <t>ブスウヒョウ</t>
    </rPh>
    <phoneticPr fontId="3"/>
  </si>
  <si>
    <t>津高</t>
  </si>
  <si>
    <t>金川</t>
  </si>
  <si>
    <t>一宮</t>
  </si>
  <si>
    <t>岡山北</t>
  </si>
  <si>
    <t>建部</t>
  </si>
  <si>
    <t>一の宮</t>
  </si>
  <si>
    <t>備中高松</t>
  </si>
  <si>
    <t>岡山西部</t>
  </si>
  <si>
    <t>津高北</t>
  </si>
  <si>
    <t>牧山</t>
  </si>
  <si>
    <t>福渡</t>
    <rPh sb="0" eb="1">
      <t>フク</t>
    </rPh>
    <rPh sb="1" eb="2">
      <t>ワタ</t>
    </rPh>
    <phoneticPr fontId="9"/>
  </si>
  <si>
    <t>矢坂</t>
  </si>
  <si>
    <t>芳賀佐山</t>
  </si>
  <si>
    <t>吉備津</t>
  </si>
  <si>
    <t>高松</t>
  </si>
  <si>
    <t>高松西・足守</t>
    <rPh sb="0" eb="2">
      <t>タカマツ</t>
    </rPh>
    <rPh sb="2" eb="3">
      <t>ニシ</t>
    </rPh>
    <phoneticPr fontId="9"/>
  </si>
  <si>
    <t>庭瀬白石</t>
    <rPh sb="2" eb="4">
      <t>シライシ</t>
    </rPh>
    <phoneticPr fontId="9"/>
  </si>
  <si>
    <t>北庭瀬</t>
  </si>
  <si>
    <t>幡多高島</t>
  </si>
  <si>
    <t>原尾島・東山</t>
  </si>
  <si>
    <t>富山・平井</t>
    <rPh sb="3" eb="5">
      <t>ヒライ</t>
    </rPh>
    <phoneticPr fontId="9"/>
  </si>
  <si>
    <t>東岡山</t>
  </si>
  <si>
    <t>高島</t>
  </si>
  <si>
    <t>原尾島</t>
  </si>
  <si>
    <t>門田屋敷</t>
  </si>
  <si>
    <t>平井</t>
  </si>
  <si>
    <t>円山</t>
  </si>
  <si>
    <t>岡山東部</t>
  </si>
  <si>
    <t>新岡山</t>
  </si>
  <si>
    <t>幡多</t>
  </si>
  <si>
    <t>原尾島</t>
    <rPh sb="0" eb="1">
      <t>ハラ</t>
    </rPh>
    <rPh sb="1" eb="2">
      <t>オ</t>
    </rPh>
    <rPh sb="2" eb="3">
      <t>シマ</t>
    </rPh>
    <phoneticPr fontId="9"/>
  </si>
  <si>
    <t>三勲</t>
  </si>
  <si>
    <t>平井東</t>
  </si>
  <si>
    <t>富山</t>
  </si>
  <si>
    <t>光政</t>
  </si>
  <si>
    <t>兼基</t>
  </si>
  <si>
    <t>古都</t>
  </si>
  <si>
    <t>西大寺</t>
  </si>
  <si>
    <t>益野</t>
  </si>
  <si>
    <t>瀬戸</t>
  </si>
  <si>
    <t>芥子山</t>
  </si>
  <si>
    <t>西大寺東</t>
  </si>
  <si>
    <t>西大寺南</t>
  </si>
  <si>
    <t>豊</t>
  </si>
  <si>
    <t>平島</t>
  </si>
  <si>
    <t>瀬戸北</t>
  </si>
  <si>
    <t>Sa福渡</t>
  </si>
  <si>
    <t>Sa福渡</t>
    <rPh sb="2" eb="4">
      <t>フクワタリ</t>
    </rPh>
    <phoneticPr fontId="9"/>
  </si>
  <si>
    <t>Sa吉備津</t>
  </si>
  <si>
    <t>Sa高松</t>
  </si>
  <si>
    <t>Sa高松西・足守</t>
  </si>
  <si>
    <t>Sa津高</t>
    <phoneticPr fontId="3"/>
  </si>
  <si>
    <t>Sa津高北</t>
  </si>
  <si>
    <t>Sa牧山</t>
  </si>
  <si>
    <t>Sa矢坂</t>
  </si>
  <si>
    <t>Sa芳賀佐山</t>
  </si>
  <si>
    <t>Sa一宮</t>
  </si>
  <si>
    <t>Sa高松西足守</t>
  </si>
  <si>
    <t>Sa庭瀬白石</t>
  </si>
  <si>
    <t>Sa北庭瀬</t>
  </si>
  <si>
    <t xml:space="preserve"> </t>
    <phoneticPr fontId="3"/>
  </si>
  <si>
    <t>m03</t>
  </si>
  <si>
    <t>m59</t>
  </si>
  <si>
    <t>Sa光政</t>
  </si>
  <si>
    <t>岡山市</t>
  </si>
  <si>
    <t>岡山南</t>
  </si>
  <si>
    <t>Sa西大寺</t>
  </si>
  <si>
    <t>Sa東岡山</t>
  </si>
  <si>
    <t>Sa芥子山</t>
  </si>
  <si>
    <t>Sa西大寺南</t>
  </si>
  <si>
    <t>Sa益野</t>
  </si>
  <si>
    <t>Sa平島</t>
  </si>
  <si>
    <t>Sa西大寺東</t>
  </si>
  <si>
    <t>Sa瀬戸</t>
  </si>
  <si>
    <t>Sa瀬戸北</t>
  </si>
  <si>
    <t>Sa豊</t>
  </si>
  <si>
    <t>岡南</t>
  </si>
  <si>
    <t>福浜</t>
  </si>
  <si>
    <t>泉田</t>
  </si>
  <si>
    <t>福島</t>
  </si>
  <si>
    <t>当新田</t>
  </si>
  <si>
    <t>Sa福島</t>
  </si>
  <si>
    <t>妹尾</t>
  </si>
  <si>
    <t>Sa岡南</t>
  </si>
  <si>
    <t>Sa郡（八浜）</t>
  </si>
  <si>
    <t>Sa興除</t>
  </si>
  <si>
    <t>Sa浦安</t>
  </si>
  <si>
    <t>浦安</t>
  </si>
  <si>
    <t>Sa迫川</t>
  </si>
  <si>
    <t>Sa新保</t>
  </si>
  <si>
    <t>Sa泉田</t>
  </si>
  <si>
    <t>新保</t>
  </si>
  <si>
    <t>Sa芳田</t>
  </si>
  <si>
    <t>Sa妹尾西</t>
  </si>
  <si>
    <t>妹尾西</t>
  </si>
  <si>
    <t>興除</t>
  </si>
  <si>
    <t>郡（八浜）</t>
  </si>
  <si>
    <t>迫川</t>
  </si>
  <si>
    <t>Sa八浜</t>
  </si>
  <si>
    <t>Sa宇野西</t>
  </si>
  <si>
    <t>宇野西</t>
  </si>
  <si>
    <t>Sa荘内</t>
  </si>
  <si>
    <t>Sa田井</t>
  </si>
  <si>
    <t>田井</t>
  </si>
  <si>
    <t>Sa奥玉</t>
  </si>
  <si>
    <t>奥玉</t>
  </si>
  <si>
    <t>Sa玉原</t>
  </si>
  <si>
    <t>玉原</t>
  </si>
  <si>
    <t>Sa和田日比</t>
  </si>
  <si>
    <t>和田日比</t>
  </si>
  <si>
    <t>八浜</t>
  </si>
  <si>
    <t>荘内</t>
  </si>
  <si>
    <t>Sa井原</t>
  </si>
  <si>
    <t>井原</t>
  </si>
  <si>
    <t>3320760001</t>
  </si>
  <si>
    <t>Sa木の子</t>
  </si>
  <si>
    <t>西江原</t>
  </si>
  <si>
    <t>Sa稲倉</t>
  </si>
  <si>
    <t>高屋</t>
  </si>
  <si>
    <t>Sa県主</t>
  </si>
  <si>
    <t>Sa美星</t>
  </si>
  <si>
    <t>木の子</t>
  </si>
  <si>
    <t>Ch井原</t>
  </si>
  <si>
    <t>Sa高屋</t>
  </si>
  <si>
    <t>県主</t>
  </si>
  <si>
    <t>Sa芳井</t>
  </si>
  <si>
    <t>稲倉</t>
  </si>
  <si>
    <t>美星</t>
  </si>
  <si>
    <t>Sa高梁</t>
  </si>
  <si>
    <t>高梁</t>
  </si>
  <si>
    <t>Sa八長住宅</t>
  </si>
  <si>
    <t>成羽</t>
  </si>
  <si>
    <t>八長住宅</t>
  </si>
  <si>
    <t>Sa川面</t>
  </si>
  <si>
    <t>川上</t>
  </si>
  <si>
    <t>川面</t>
  </si>
  <si>
    <t>Sa玉川</t>
  </si>
  <si>
    <t>備中町</t>
  </si>
  <si>
    <t>玉川</t>
  </si>
  <si>
    <t>Sa中井</t>
  </si>
  <si>
    <t>中井</t>
  </si>
  <si>
    <t>Sa高梁落合</t>
  </si>
  <si>
    <t>高梁落合</t>
  </si>
  <si>
    <t>Sa成羽</t>
  </si>
  <si>
    <t>Sa中村</t>
  </si>
  <si>
    <t>Sa有漢</t>
  </si>
  <si>
    <t>中村</t>
  </si>
  <si>
    <t>Sa吹屋・宇治</t>
  </si>
  <si>
    <t>吹屋・宇治</t>
  </si>
  <si>
    <t>Sa手荘</t>
  </si>
  <si>
    <t>手荘</t>
  </si>
  <si>
    <t>Sa備中町</t>
  </si>
  <si>
    <t>有漢</t>
  </si>
  <si>
    <t>備前中央</t>
  </si>
  <si>
    <t>Sa香登</t>
  </si>
  <si>
    <t>片上</t>
  </si>
  <si>
    <t>香登</t>
  </si>
  <si>
    <t>伊里</t>
  </si>
  <si>
    <t>Sa片上</t>
  </si>
  <si>
    <t>日生</t>
  </si>
  <si>
    <t>Sa伊里</t>
  </si>
  <si>
    <t>三石</t>
  </si>
  <si>
    <t>Sa三石</t>
  </si>
  <si>
    <t>Sa吉永</t>
  </si>
  <si>
    <t>吉永</t>
  </si>
  <si>
    <t>山陽町</t>
  </si>
  <si>
    <t>Sa町苅田</t>
  </si>
  <si>
    <t>Sa神田</t>
  </si>
  <si>
    <t>Sa周匝</t>
  </si>
  <si>
    <t>神田</t>
  </si>
  <si>
    <t>Saネオポリス</t>
  </si>
  <si>
    <t>ネオポリス</t>
  </si>
  <si>
    <t>Sa熊山</t>
  </si>
  <si>
    <t>熊山</t>
  </si>
  <si>
    <t>町苅田</t>
  </si>
  <si>
    <t>周匝</t>
  </si>
  <si>
    <t>勝山</t>
  </si>
  <si>
    <t>Sa勝山</t>
  </si>
  <si>
    <t>久世</t>
  </si>
  <si>
    <t>月田</t>
  </si>
  <si>
    <t>Sa月田</t>
  </si>
  <si>
    <t>落合</t>
  </si>
  <si>
    <t>Sa富原</t>
  </si>
  <si>
    <t>富原</t>
  </si>
  <si>
    <t>Sa美甘</t>
  </si>
  <si>
    <t>美甘</t>
  </si>
  <si>
    <t>Sa湯原</t>
  </si>
  <si>
    <t>湯原</t>
  </si>
  <si>
    <t>Sa久世</t>
  </si>
  <si>
    <t>Sa蒜山</t>
  </si>
  <si>
    <t>蒜山</t>
  </si>
  <si>
    <t>Sa天津</t>
  </si>
  <si>
    <t>Sa落合</t>
  </si>
  <si>
    <t>Sa河内</t>
  </si>
  <si>
    <t>天津</t>
  </si>
  <si>
    <t>Sa美川</t>
  </si>
  <si>
    <t>河内</t>
  </si>
  <si>
    <t>美川</t>
  </si>
  <si>
    <t>Sa新庄</t>
  </si>
  <si>
    <t>新庄</t>
  </si>
  <si>
    <t>鴨方</t>
  </si>
  <si>
    <t>Sa里庄</t>
  </si>
  <si>
    <t>里庄</t>
  </si>
  <si>
    <t>金光</t>
  </si>
  <si>
    <t>Sa鴨方</t>
  </si>
  <si>
    <t>西六</t>
  </si>
  <si>
    <t>Sa金光</t>
  </si>
  <si>
    <t>Sa寄島</t>
  </si>
  <si>
    <t>寄島</t>
  </si>
  <si>
    <t>Sa小田</t>
  </si>
  <si>
    <t>小田</t>
  </si>
  <si>
    <t>Sa矢掛</t>
  </si>
  <si>
    <t>矢掛</t>
  </si>
  <si>
    <t>Sa寺元</t>
  </si>
  <si>
    <t>Sa奥津</t>
  </si>
  <si>
    <t>奥津</t>
  </si>
  <si>
    <t>Sa上斉原</t>
  </si>
  <si>
    <t>上斉原</t>
  </si>
  <si>
    <t>Sa富</t>
  </si>
  <si>
    <t>富</t>
  </si>
  <si>
    <t>Sa勝央</t>
  </si>
  <si>
    <t>勝央</t>
  </si>
  <si>
    <t>Sa美野</t>
  </si>
  <si>
    <t>美野</t>
  </si>
  <si>
    <t>Sa加茂川</t>
  </si>
  <si>
    <t>加茂川</t>
  </si>
  <si>
    <t>Sa豊野</t>
  </si>
  <si>
    <t>豊野</t>
  </si>
  <si>
    <t>Sa下竹</t>
  </si>
  <si>
    <t>下竹</t>
  </si>
  <si>
    <t>Sa大和</t>
  </si>
  <si>
    <t>大和</t>
  </si>
  <si>
    <t>Sa高島</t>
    <rPh sb="2" eb="4">
      <t>タカシマ</t>
    </rPh>
    <phoneticPr fontId="9"/>
  </si>
  <si>
    <t>Sa幡多</t>
    <rPh sb="2" eb="4">
      <t>ハタ</t>
    </rPh>
    <phoneticPr fontId="9"/>
  </si>
  <si>
    <t>Sa平井東</t>
  </si>
  <si>
    <t>Sa平井西</t>
  </si>
  <si>
    <t>Sa富山</t>
  </si>
  <si>
    <t>Sa兼基</t>
  </si>
  <si>
    <t>Sa古都</t>
  </si>
  <si>
    <t>m05</t>
  </si>
  <si>
    <t>m04</t>
    <phoneticPr fontId="3"/>
  </si>
  <si>
    <t>岡山南</t>
    <rPh sb="0" eb="2">
      <t>オカヤマ</t>
    </rPh>
    <rPh sb="2" eb="3">
      <t>ミナミ</t>
    </rPh>
    <phoneticPr fontId="9"/>
  </si>
  <si>
    <t>m60</t>
  </si>
  <si>
    <t>　　合計</t>
    <phoneticPr fontId="3"/>
  </si>
  <si>
    <t xml:space="preserve"> </t>
    <phoneticPr fontId="3"/>
  </si>
  <si>
    <t>【　m63　四　　　国　】</t>
    <rPh sb="6" eb="7">
      <t>ヨン</t>
    </rPh>
    <rPh sb="10" eb="11">
      <t>クニ</t>
    </rPh>
    <phoneticPr fontId="3"/>
  </si>
  <si>
    <t>直島町</t>
  </si>
  <si>
    <t>　四 国 小 計</t>
    <rPh sb="1" eb="2">
      <t>ヨン</t>
    </rPh>
    <rPh sb="3" eb="4">
      <t>コク</t>
    </rPh>
    <rPh sb="5" eb="6">
      <t>ショウ</t>
    </rPh>
    <phoneticPr fontId="3"/>
  </si>
  <si>
    <t>(香川県直島町含む）</t>
    <rPh sb="1" eb="4">
      <t>カガワケン</t>
    </rPh>
    <rPh sb="4" eb="6">
      <t>ナオシマ</t>
    </rPh>
    <rPh sb="6" eb="7">
      <t>マチ</t>
    </rPh>
    <rPh sb="7" eb="8">
      <t>フク</t>
    </rPh>
    <phoneticPr fontId="3"/>
  </si>
  <si>
    <t>Sa茶屋町</t>
  </si>
  <si>
    <t>Sa彦崎</t>
  </si>
  <si>
    <t>倉敷市</t>
  </si>
  <si>
    <t>庄</t>
  </si>
  <si>
    <t>早島</t>
  </si>
  <si>
    <t>Sa倉敷東</t>
  </si>
  <si>
    <t>Sa天城</t>
  </si>
  <si>
    <t>倉敷中央</t>
  </si>
  <si>
    <t>倉敷北</t>
  </si>
  <si>
    <t>倉敷富井</t>
  </si>
  <si>
    <t>豊洲</t>
  </si>
  <si>
    <t>天城</t>
  </si>
  <si>
    <t>早島南</t>
  </si>
  <si>
    <t>茶屋町南</t>
  </si>
  <si>
    <t>Sa西阿知</t>
  </si>
  <si>
    <t>Sa豊洲</t>
  </si>
  <si>
    <t>A倉敷東</t>
  </si>
  <si>
    <t>Sa倉敷中央</t>
  </si>
  <si>
    <t>Sa倉敷北</t>
  </si>
  <si>
    <t>Sa倉敷西</t>
  </si>
  <si>
    <t>　中 国 小 計</t>
    <rPh sb="1" eb="2">
      <t>ナカ</t>
    </rPh>
    <rPh sb="3" eb="4">
      <t>コク</t>
    </rPh>
    <rPh sb="5" eb="6">
      <t>ショウ</t>
    </rPh>
    <phoneticPr fontId="3"/>
  </si>
  <si>
    <t>Ｓ倉敷</t>
  </si>
  <si>
    <t>　</t>
    <phoneticPr fontId="3"/>
  </si>
  <si>
    <t>Sa連島東</t>
  </si>
  <si>
    <t>Sa水島</t>
  </si>
  <si>
    <t>Sa連島</t>
  </si>
  <si>
    <t>Sa連島南</t>
  </si>
  <si>
    <t>Sa倉敷福田</t>
  </si>
  <si>
    <t>Sa倉敷福田東</t>
  </si>
  <si>
    <t xml:space="preserve"> </t>
    <phoneticPr fontId="3"/>
  </si>
  <si>
    <t>A水島東</t>
  </si>
  <si>
    <t>A水島</t>
  </si>
  <si>
    <t>A連島</t>
  </si>
  <si>
    <t>玉島東</t>
  </si>
  <si>
    <t>玉島北</t>
  </si>
  <si>
    <t>Sa玉島</t>
  </si>
  <si>
    <t>Sa船穂</t>
  </si>
  <si>
    <t>Sa玉島西</t>
  </si>
  <si>
    <t>玉島</t>
  </si>
  <si>
    <t>新倉敷</t>
  </si>
  <si>
    <t>真備</t>
  </si>
  <si>
    <t>船穂</t>
  </si>
  <si>
    <t>玉島西</t>
  </si>
  <si>
    <t>児島</t>
  </si>
  <si>
    <t>琴浦</t>
  </si>
  <si>
    <t>稗田</t>
  </si>
  <si>
    <t>下津井</t>
  </si>
  <si>
    <t>Y真備</t>
    <phoneticPr fontId="3"/>
  </si>
  <si>
    <r>
      <t>A玉島北</t>
    </r>
    <r>
      <rPr>
        <sz val="9"/>
        <rFont val="ＭＳ Ｐゴシック"/>
        <family val="3"/>
        <charset val="128"/>
      </rPr>
      <t xml:space="preserve">
(玉島東含む)</t>
    </r>
    <rPh sb="6" eb="8">
      <t>タマシマ</t>
    </rPh>
    <rPh sb="8" eb="9">
      <t>ヒガシ</t>
    </rPh>
    <rPh sb="9" eb="10">
      <t>フク</t>
    </rPh>
    <phoneticPr fontId="9"/>
  </si>
  <si>
    <t>Sa児島</t>
  </si>
  <si>
    <t>Sa稗田</t>
  </si>
  <si>
    <t>A琴浦</t>
  </si>
  <si>
    <t>和気</t>
  </si>
  <si>
    <t>和気東</t>
  </si>
  <si>
    <t>佐伯</t>
  </si>
  <si>
    <r>
      <t xml:space="preserve">日生
</t>
    </r>
    <r>
      <rPr>
        <sz val="9"/>
        <rFont val="ＭＳ Ｐゴシック"/>
        <family val="3"/>
        <charset val="128"/>
      </rPr>
      <t>(産経100含む)</t>
    </r>
    <rPh sb="4" eb="6">
      <t>サンケイ</t>
    </rPh>
    <rPh sb="9" eb="10">
      <t>フク</t>
    </rPh>
    <phoneticPr fontId="9"/>
  </si>
  <si>
    <t>A日生</t>
  </si>
  <si>
    <t>笠岡</t>
  </si>
  <si>
    <t>長船</t>
  </si>
  <si>
    <t>牛窓</t>
  </si>
  <si>
    <t>笠岡東</t>
  </si>
  <si>
    <t>邑久</t>
  </si>
  <si>
    <t>虫明</t>
  </si>
  <si>
    <t>笠岡東大島</t>
    <rPh sb="0" eb="2">
      <t>カサオカ</t>
    </rPh>
    <rPh sb="2" eb="3">
      <t>ヒガシ</t>
    </rPh>
    <rPh sb="3" eb="5">
      <t>オオシマ</t>
    </rPh>
    <phoneticPr fontId="9"/>
  </si>
  <si>
    <t>笠岡東今井</t>
    <rPh sb="0" eb="2">
      <t>カサオカ</t>
    </rPh>
    <rPh sb="2" eb="3">
      <t>ヒガシ</t>
    </rPh>
    <phoneticPr fontId="9"/>
  </si>
  <si>
    <t>大井</t>
  </si>
  <si>
    <t>新山</t>
  </si>
  <si>
    <t>北川</t>
  </si>
  <si>
    <t>神島外</t>
  </si>
  <si>
    <t>総社東</t>
  </si>
  <si>
    <t>美袋</t>
  </si>
  <si>
    <t>総社西</t>
  </si>
  <si>
    <t>常盤</t>
  </si>
  <si>
    <t>総社久代</t>
  </si>
  <si>
    <t>豪溪</t>
  </si>
  <si>
    <t>成羽</t>
    <rPh sb="0" eb="1">
      <t>ナ</t>
    </rPh>
    <rPh sb="1" eb="2">
      <t>ハネ</t>
    </rPh>
    <phoneticPr fontId="9"/>
  </si>
  <si>
    <t>新見</t>
  </si>
  <si>
    <t>大佐</t>
  </si>
  <si>
    <t>千屋</t>
  </si>
  <si>
    <t>新見南</t>
    <rPh sb="0" eb="1">
      <t>シン</t>
    </rPh>
    <rPh sb="1" eb="2">
      <t>ミ</t>
    </rPh>
    <rPh sb="2" eb="3">
      <t>ミナミ</t>
    </rPh>
    <phoneticPr fontId="9"/>
  </si>
  <si>
    <t>本郷</t>
  </si>
  <si>
    <t>神代</t>
  </si>
  <si>
    <t>新郷</t>
  </si>
  <si>
    <t>哲西</t>
  </si>
  <si>
    <t>刑部</t>
  </si>
  <si>
    <t>津山</t>
  </si>
  <si>
    <t>河辺</t>
  </si>
  <si>
    <t>津山東</t>
  </si>
  <si>
    <t>津山西</t>
  </si>
  <si>
    <t>津山中央</t>
  </si>
  <si>
    <t>津山北</t>
  </si>
  <si>
    <t>津山南</t>
  </si>
  <si>
    <t>勝北</t>
  </si>
  <si>
    <t>上河原</t>
  </si>
  <si>
    <t>高野</t>
  </si>
  <si>
    <t>新野</t>
  </si>
  <si>
    <t>坪井</t>
  </si>
  <si>
    <t>桑村</t>
  </si>
  <si>
    <t>林野</t>
  </si>
  <si>
    <t>江見</t>
  </si>
  <si>
    <t>柵原</t>
  </si>
  <si>
    <t>勝田</t>
  </si>
  <si>
    <t>湯郷</t>
  </si>
  <si>
    <t>英田</t>
  </si>
  <si>
    <t>大原</t>
  </si>
  <si>
    <t>土居</t>
  </si>
  <si>
    <t>亀甲</t>
  </si>
  <si>
    <t>西川</t>
    <rPh sb="0" eb="1">
      <t>ニシ</t>
    </rPh>
    <rPh sb="1" eb="2">
      <t>カワ</t>
    </rPh>
    <phoneticPr fontId="9"/>
  </si>
  <si>
    <t>江与味</t>
  </si>
  <si>
    <t xml:space="preserve"> </t>
    <phoneticPr fontId="3"/>
  </si>
  <si>
    <t>Sa和気</t>
  </si>
  <si>
    <t>Sa和気東</t>
  </si>
  <si>
    <t>Sa佐伯</t>
  </si>
  <si>
    <t>Sa邑久</t>
  </si>
  <si>
    <t>Sa虫明</t>
  </si>
  <si>
    <r>
      <t xml:space="preserve">Y笠岡
</t>
    </r>
    <r>
      <rPr>
        <sz val="9"/>
        <rFont val="ＭＳ Ｐゴシック"/>
        <family val="3"/>
        <charset val="128"/>
      </rPr>
      <t>(笠岡東含む)</t>
    </r>
    <rPh sb="5" eb="7">
      <t>カサオカ</t>
    </rPh>
    <rPh sb="7" eb="8">
      <t>ヒガシ</t>
    </rPh>
    <rPh sb="8" eb="9">
      <t>フク</t>
    </rPh>
    <phoneticPr fontId="9"/>
  </si>
  <si>
    <t>Sa笠岡</t>
  </si>
  <si>
    <t>Sa大井</t>
  </si>
  <si>
    <t>Sa新山</t>
  </si>
  <si>
    <t>Sa北川</t>
  </si>
  <si>
    <t>Sa神島外</t>
  </si>
  <si>
    <t>Sa笠岡東大島</t>
  </si>
  <si>
    <t>Sa笠岡東今井</t>
  </si>
  <si>
    <t xml:space="preserve"> </t>
    <phoneticPr fontId="3"/>
  </si>
  <si>
    <t>Ch笠岡西</t>
    <rPh sb="4" eb="5">
      <t>ニシ</t>
    </rPh>
    <phoneticPr fontId="9"/>
  </si>
  <si>
    <t>Ch井原西</t>
    <rPh sb="4" eb="5">
      <t>ニシ</t>
    </rPh>
    <phoneticPr fontId="9"/>
  </si>
  <si>
    <t xml:space="preserve"> </t>
    <phoneticPr fontId="3"/>
  </si>
  <si>
    <t>m60</t>
    <phoneticPr fontId="3"/>
  </si>
  <si>
    <t xml:space="preserve"> </t>
    <phoneticPr fontId="3"/>
  </si>
  <si>
    <t>Y鴨方</t>
    <phoneticPr fontId="3"/>
  </si>
  <si>
    <t>Y金光</t>
    <phoneticPr fontId="3"/>
  </si>
  <si>
    <t>Sa総社東</t>
  </si>
  <si>
    <t>Sa総社西</t>
  </si>
  <si>
    <t>Sa常盤</t>
  </si>
  <si>
    <t>Sa総社久代</t>
  </si>
  <si>
    <t>Sa豪溪</t>
  </si>
  <si>
    <t>Sa美袋</t>
  </si>
  <si>
    <t>Sa新見</t>
  </si>
  <si>
    <t>Sa千屋</t>
  </si>
  <si>
    <t>Sa新見南</t>
  </si>
  <si>
    <t>Sa本郷</t>
  </si>
  <si>
    <t>Sa神代</t>
  </si>
  <si>
    <t>Sa新郷</t>
  </si>
  <si>
    <t>Sa哲西</t>
  </si>
  <si>
    <t>Sa刑部</t>
  </si>
  <si>
    <r>
      <t>見明戸</t>
    </r>
    <r>
      <rPr>
        <sz val="9"/>
        <rFont val="ＭＳ Ｐゴシック"/>
        <family val="3"/>
        <charset val="128"/>
      </rPr>
      <t>(二川)</t>
    </r>
    <rPh sb="0" eb="1">
      <t>ミ</t>
    </rPh>
    <rPh sb="1" eb="2">
      <t>アカ</t>
    </rPh>
    <rPh sb="2" eb="3">
      <t>ト</t>
    </rPh>
    <phoneticPr fontId="9"/>
  </si>
  <si>
    <r>
      <t>Sa見明戸</t>
    </r>
    <r>
      <rPr>
        <sz val="9"/>
        <rFont val="ＭＳ Ｐゴシック"/>
        <family val="3"/>
        <charset val="128"/>
      </rPr>
      <t>（二川)</t>
    </r>
    <phoneticPr fontId="3"/>
  </si>
  <si>
    <t>M落合</t>
    <phoneticPr fontId="3"/>
  </si>
  <si>
    <t>Y勝山</t>
    <phoneticPr fontId="3"/>
  </si>
  <si>
    <t>Y久世</t>
    <phoneticPr fontId="3"/>
  </si>
  <si>
    <t>Sa河辺</t>
  </si>
  <si>
    <t>Sa高野</t>
  </si>
  <si>
    <t>Sa久米</t>
  </si>
  <si>
    <t>Sa新野</t>
  </si>
  <si>
    <t>Sa坪井</t>
  </si>
  <si>
    <t>Sa桑村</t>
  </si>
  <si>
    <t>Sa津山北</t>
  </si>
  <si>
    <t>Sa勝田</t>
  </si>
  <si>
    <t>Sa林野</t>
  </si>
  <si>
    <t>Sa湯郷</t>
  </si>
  <si>
    <t>Sa英田</t>
  </si>
  <si>
    <t>Sa大原</t>
  </si>
  <si>
    <t>Sa江見</t>
  </si>
  <si>
    <t>Sa土居</t>
  </si>
  <si>
    <t>Y林野</t>
  </si>
  <si>
    <r>
      <t>粟倉</t>
    </r>
    <r>
      <rPr>
        <sz val="9"/>
        <rFont val="ＭＳ Ｐゴシック"/>
        <family val="3"/>
        <charset val="128"/>
      </rPr>
      <t>（英田）</t>
    </r>
    <phoneticPr fontId="3"/>
  </si>
  <si>
    <t>Sa亀甲</t>
  </si>
  <si>
    <t>Sa西川</t>
  </si>
  <si>
    <t>Sa江与味</t>
  </si>
  <si>
    <t>Sa柵原</t>
  </si>
  <si>
    <t>m01 朝　　日</t>
    <phoneticPr fontId="3"/>
  </si>
  <si>
    <t>m02 毎　　日</t>
    <phoneticPr fontId="3"/>
  </si>
  <si>
    <t>m03 読　　売</t>
    <phoneticPr fontId="3"/>
  </si>
  <si>
    <t>m59 山　　陽</t>
    <rPh sb="4" eb="5">
      <t>ヤマ</t>
    </rPh>
    <rPh sb="7" eb="8">
      <t>ヨウ</t>
    </rPh>
    <phoneticPr fontId="3"/>
  </si>
  <si>
    <t>m04 日　　経</t>
    <rPh sb="4" eb="5">
      <t>ヒ</t>
    </rPh>
    <rPh sb="7" eb="8">
      <t>ヘ</t>
    </rPh>
    <phoneticPr fontId="3"/>
  </si>
  <si>
    <t>m05 産　　経</t>
    <phoneticPr fontId="3"/>
  </si>
  <si>
    <t>m60 中　　国</t>
    <rPh sb="4" eb="5">
      <t>ナカ</t>
    </rPh>
    <rPh sb="7" eb="8">
      <t>クニ</t>
    </rPh>
    <phoneticPr fontId="3"/>
  </si>
  <si>
    <t>m63 四　　国</t>
    <rPh sb="4" eb="5">
      <t>4</t>
    </rPh>
    <rPh sb="7" eb="8">
      <t>クニ</t>
    </rPh>
    <phoneticPr fontId="3"/>
  </si>
  <si>
    <t>合計</t>
    <rPh sb="0" eb="2">
      <t>ゴウケイ</t>
    </rPh>
    <phoneticPr fontId="9"/>
  </si>
  <si>
    <t>90円</t>
    <rPh sb="2" eb="3">
      <t>エン</t>
    </rPh>
    <phoneticPr fontId="9"/>
  </si>
  <si>
    <t>390円</t>
    <rPh sb="3" eb="4">
      <t>エン</t>
    </rPh>
    <phoneticPr fontId="9"/>
  </si>
  <si>
    <t>鹿田</t>
  </si>
  <si>
    <t>浜野</t>
  </si>
  <si>
    <t>新屋敷</t>
  </si>
  <si>
    <t>今</t>
  </si>
  <si>
    <t>三門</t>
  </si>
  <si>
    <t>花尻</t>
  </si>
  <si>
    <t>伊島</t>
  </si>
  <si>
    <t>津島</t>
  </si>
  <si>
    <t>北方</t>
  </si>
  <si>
    <t>玉柏</t>
  </si>
  <si>
    <t>Sa岡輝</t>
  </si>
  <si>
    <t>Sa鹿田</t>
  </si>
  <si>
    <t>Sa浜野</t>
  </si>
  <si>
    <t>Sa新屋敷</t>
  </si>
  <si>
    <t>Sa岡山西</t>
  </si>
  <si>
    <t>内山下</t>
  </si>
  <si>
    <t>岡山中央</t>
  </si>
  <si>
    <t>桑田</t>
  </si>
  <si>
    <t>大供</t>
  </si>
  <si>
    <t>野田</t>
  </si>
  <si>
    <t>奉還町</t>
  </si>
  <si>
    <t>A西大寺</t>
    <phoneticPr fontId="3"/>
  </si>
  <si>
    <t>A益野</t>
    <phoneticPr fontId="3"/>
  </si>
  <si>
    <t>Sa高島</t>
    <phoneticPr fontId="3"/>
  </si>
  <si>
    <t>Sa幡多</t>
    <phoneticPr fontId="3"/>
  </si>
  <si>
    <t>Sa原尾島</t>
  </si>
  <si>
    <t>Sa三勲</t>
  </si>
  <si>
    <t>Y矢掛</t>
    <phoneticPr fontId="3"/>
  </si>
  <si>
    <t>m63</t>
  </si>
  <si>
    <t>Sa勝央</t>
    <phoneticPr fontId="3"/>
  </si>
  <si>
    <t>A</t>
    <phoneticPr fontId="3"/>
  </si>
  <si>
    <t>X</t>
    <phoneticPr fontId="3"/>
  </si>
  <si>
    <t>m03</t>
    <phoneticPr fontId="3"/>
  </si>
  <si>
    <t>m05</t>
    <phoneticPr fontId="3"/>
  </si>
  <si>
    <t>33204</t>
    <phoneticPr fontId="3"/>
  </si>
  <si>
    <t>岡山県　新聞オリコミ広告　部数明細表</t>
    <rPh sb="0" eb="1">
      <t>オカ</t>
    </rPh>
    <rPh sb="1" eb="2">
      <t>ヤマ</t>
    </rPh>
    <rPh sb="2" eb="3">
      <t>ケン</t>
    </rPh>
    <rPh sb="4" eb="5">
      <t>シン</t>
    </rPh>
    <rPh sb="5" eb="6">
      <t>ブン</t>
    </rPh>
    <rPh sb="10" eb="11">
      <t>ヒロ</t>
    </rPh>
    <rPh sb="11" eb="12">
      <t>コク</t>
    </rPh>
    <rPh sb="13" eb="14">
      <t>ブ</t>
    </rPh>
    <rPh sb="14" eb="15">
      <t>カズ</t>
    </rPh>
    <rPh sb="15" eb="16">
      <t>メイ</t>
    </rPh>
    <rPh sb="16" eb="17">
      <t>ホソ</t>
    </rPh>
    <rPh sb="17" eb="18">
      <t>ヒョウ</t>
    </rPh>
    <phoneticPr fontId="3"/>
  </si>
  <si>
    <t>33202</t>
    <phoneticPr fontId="3"/>
  </si>
  <si>
    <t>33212</t>
  </si>
  <si>
    <r>
      <t>配送管理料</t>
    </r>
    <r>
      <rPr>
        <sz val="10"/>
        <rFont val="ＭＳ Ｐゴシック"/>
        <family val="3"/>
        <charset val="128"/>
      </rPr>
      <t xml:space="preserve"> (税抜)</t>
    </r>
    <rPh sb="0" eb="2">
      <t>ハイソウ</t>
    </rPh>
    <rPh sb="2" eb="4">
      <t>カンリ</t>
    </rPh>
    <rPh sb="4" eb="5">
      <t>リョウ</t>
    </rPh>
    <rPh sb="7" eb="8">
      <t>ゼイ</t>
    </rPh>
    <rPh sb="8" eb="9">
      <t>ヌ</t>
    </rPh>
    <phoneticPr fontId="3"/>
  </si>
  <si>
    <t>m01</t>
    <phoneticPr fontId="9"/>
  </si>
  <si>
    <t>朝日</t>
    <rPh sb="0" eb="2">
      <t>アサヒ</t>
    </rPh>
    <phoneticPr fontId="9"/>
  </si>
  <si>
    <t>m02</t>
    <phoneticPr fontId="9"/>
  </si>
  <si>
    <t>毎日</t>
    <rPh sb="0" eb="2">
      <t>マイニチ</t>
    </rPh>
    <phoneticPr fontId="9"/>
  </si>
  <si>
    <t>m03</t>
    <phoneticPr fontId="9"/>
  </si>
  <si>
    <t>読売</t>
    <rPh sb="0" eb="2">
      <t>ヨミウリ</t>
    </rPh>
    <phoneticPr fontId="9"/>
  </si>
  <si>
    <t>m59</t>
    <phoneticPr fontId="9"/>
  </si>
  <si>
    <t>山陽</t>
    <rPh sb="0" eb="2">
      <t>サンヨウ</t>
    </rPh>
    <phoneticPr fontId="9"/>
  </si>
  <si>
    <t>m05</t>
    <phoneticPr fontId="9"/>
  </si>
  <si>
    <t>産経</t>
    <rPh sb="0" eb="2">
      <t>サンケイ</t>
    </rPh>
    <phoneticPr fontId="9"/>
  </si>
  <si>
    <t>m60</t>
    <phoneticPr fontId="9"/>
  </si>
  <si>
    <t>中国</t>
    <rPh sb="0" eb="2">
      <t>チュウゴク</t>
    </rPh>
    <phoneticPr fontId="9"/>
  </si>
  <si>
    <t>m63</t>
    <phoneticPr fontId="9"/>
  </si>
  <si>
    <t>四国</t>
    <rPh sb="0" eb="2">
      <t>シコク</t>
    </rPh>
    <phoneticPr fontId="9"/>
  </si>
  <si>
    <t>m04</t>
    <phoneticPr fontId="9"/>
  </si>
  <si>
    <t>日経</t>
    <rPh sb="0" eb="2">
      <t>ニッケイ</t>
    </rPh>
    <phoneticPr fontId="9"/>
  </si>
  <si>
    <t>m59</t>
    <phoneticPr fontId="3"/>
  </si>
  <si>
    <t>3320759011</t>
  </si>
  <si>
    <t>Sa花尻</t>
    <phoneticPr fontId="3"/>
  </si>
  <si>
    <t>Sa岡山西</t>
    <phoneticPr fontId="3"/>
  </si>
  <si>
    <t>Sa玉柏</t>
    <phoneticPr fontId="3"/>
  </si>
  <si>
    <t>Sa岡輝</t>
    <rPh sb="2" eb="3">
      <t>オカ</t>
    </rPh>
    <rPh sb="3" eb="4">
      <t>テル</t>
    </rPh>
    <phoneticPr fontId="9"/>
  </si>
  <si>
    <t>A備前中央</t>
    <phoneticPr fontId="3"/>
  </si>
  <si>
    <t>A日生</t>
    <phoneticPr fontId="3"/>
  </si>
  <si>
    <t>Sa芳井三原</t>
    <rPh sb="2" eb="4">
      <t>ヨシイ</t>
    </rPh>
    <rPh sb="4" eb="6">
      <t>ミハラ</t>
    </rPh>
    <phoneticPr fontId="3"/>
  </si>
  <si>
    <t>芳井三原</t>
    <phoneticPr fontId="3"/>
  </si>
  <si>
    <t>寺元</t>
    <phoneticPr fontId="3"/>
  </si>
  <si>
    <t>Sa芳賀佐山</t>
    <phoneticPr fontId="3"/>
  </si>
  <si>
    <t>Sa一宮</t>
    <phoneticPr fontId="3"/>
  </si>
  <si>
    <t>笠岡中央</t>
    <phoneticPr fontId="3"/>
  </si>
  <si>
    <t>※</t>
    <phoneticPr fontId="3"/>
  </si>
  <si>
    <t>部分のみ入力してください。</t>
    <rPh sb="0" eb="2">
      <t>ブブン</t>
    </rPh>
    <rPh sb="4" eb="6">
      <t>ニュウリョク</t>
    </rPh>
    <phoneticPr fontId="3"/>
  </si>
  <si>
    <t>住所</t>
  </si>
  <si>
    <t>電話番号</t>
  </si>
  <si>
    <t>ＦＡＸ 番号</t>
  </si>
  <si>
    <t>依頼会社</t>
    <rPh sb="0" eb="2">
      <t>イライ</t>
    </rPh>
    <rPh sb="2" eb="4">
      <t>カイシャ</t>
    </rPh>
    <phoneticPr fontId="3"/>
  </si>
  <si>
    <t>折込日</t>
    <phoneticPr fontId="3"/>
  </si>
  <si>
    <t>広告件名(タイトル)</t>
    <rPh sb="0" eb="2">
      <t>コウコク</t>
    </rPh>
    <rPh sb="2" eb="3">
      <t>ケン</t>
    </rPh>
    <rPh sb="3" eb="4">
      <t>ナ</t>
    </rPh>
    <phoneticPr fontId="3"/>
  </si>
  <si>
    <r>
      <t>玉野市</t>
    </r>
    <r>
      <rPr>
        <u/>
        <sz val="8"/>
        <color indexed="12"/>
        <rFont val="ＭＳ Ｐゴシック"/>
        <family val="3"/>
        <charset val="128"/>
      </rPr>
      <t>（香川県香川郡直島町含む）</t>
    </r>
    <rPh sb="4" eb="7">
      <t>カガワケン</t>
    </rPh>
    <rPh sb="7" eb="9">
      <t>カガワ</t>
    </rPh>
    <rPh sb="9" eb="10">
      <t>グン</t>
    </rPh>
    <rPh sb="10" eb="12">
      <t>ナオシマ</t>
    </rPh>
    <rPh sb="12" eb="13">
      <t>マチ</t>
    </rPh>
    <rPh sb="13" eb="14">
      <t>フク</t>
    </rPh>
    <phoneticPr fontId="3"/>
  </si>
  <si>
    <t>広告主</t>
    <phoneticPr fontId="3"/>
  </si>
  <si>
    <t>扱い(依頼)会社</t>
    <phoneticPr fontId="3"/>
  </si>
  <si>
    <t>案件番号</t>
    <phoneticPr fontId="3"/>
  </si>
  <si>
    <t>受付担当</t>
    <rPh sb="0" eb="2">
      <t>ウケツケ</t>
    </rPh>
    <rPh sb="2" eb="4">
      <t>タントウ</t>
    </rPh>
    <phoneticPr fontId="3"/>
  </si>
  <si>
    <t>BSYAIN_CD</t>
  </si>
  <si>
    <t>作成者名</t>
    <rPh sb="0" eb="2">
      <t>サクセイ</t>
    </rPh>
    <rPh sb="2" eb="3">
      <t>シャ</t>
    </rPh>
    <rPh sb="3" eb="4">
      <t>ナ</t>
    </rPh>
    <phoneticPr fontId="44"/>
  </si>
  <si>
    <t>岡　秀和</t>
  </si>
  <si>
    <t xml:space="preserve"> </t>
    <phoneticPr fontId="44"/>
  </si>
  <si>
    <t>西田　丈次</t>
  </si>
  <si>
    <t>稲垣　靖之</t>
  </si>
  <si>
    <t>下山　篤志</t>
  </si>
  <si>
    <t>和氣　加代子</t>
  </si>
  <si>
    <t>中尾　しのぶ</t>
  </si>
  <si>
    <t>折  込  申  込  書</t>
    <rPh sb="0" eb="1">
      <t>オリ</t>
    </rPh>
    <rPh sb="3" eb="4">
      <t>コミ</t>
    </rPh>
    <rPh sb="6" eb="7">
      <t>サル</t>
    </rPh>
    <rPh sb="9" eb="10">
      <t>コミ</t>
    </rPh>
    <rPh sb="12" eb="13">
      <t>ショ</t>
    </rPh>
    <phoneticPr fontId="3"/>
  </si>
  <si>
    <r>
      <t xml:space="preserve">全地域指定
</t>
    </r>
    <r>
      <rPr>
        <sz val="7"/>
        <color rgb="FFFF0000"/>
        <rFont val="ＭＳ Ｐゴシック"/>
        <family val="3"/>
        <charset val="128"/>
      </rPr>
      <t>（個別の販売店へ入力した場合は適用されません）</t>
    </r>
    <phoneticPr fontId="3"/>
  </si>
  <si>
    <t>担当者(申込者)</t>
    <rPh sb="0" eb="3">
      <t>タントウシャ</t>
    </rPh>
    <rPh sb="4" eb="6">
      <t>モウシコミ</t>
    </rPh>
    <phoneticPr fontId="3"/>
  </si>
  <si>
    <t>印刷(納品)会社</t>
    <rPh sb="0" eb="2">
      <t>インサツ</t>
    </rPh>
    <rPh sb="3" eb="5">
      <t>ノウヒン</t>
    </rPh>
    <rPh sb="6" eb="8">
      <t>カイシャ</t>
    </rPh>
    <phoneticPr fontId="3"/>
  </si>
  <si>
    <t>申込</t>
    <rPh sb="0" eb="2">
      <t>モウシコミ</t>
    </rPh>
    <phoneticPr fontId="3"/>
  </si>
  <si>
    <r>
      <rPr>
        <b/>
        <sz val="12"/>
        <color rgb="FFFF0000"/>
        <rFont val="ＭＳ Ｐゴシック"/>
        <family val="3"/>
        <charset val="128"/>
      </rPr>
      <t xml:space="preserve">注意 ： </t>
    </r>
    <r>
      <rPr>
        <b/>
        <sz val="12"/>
        <rFont val="ＭＳ Ｐゴシック"/>
        <family val="3"/>
        <charset val="128"/>
      </rPr>
      <t>このシートは</t>
    </r>
    <r>
      <rPr>
        <b/>
        <sz val="12"/>
        <color rgb="FFFF0000"/>
        <rFont val="ＭＳ Ｐゴシック"/>
        <family val="3"/>
        <charset val="128"/>
      </rPr>
      <t>削除</t>
    </r>
    <r>
      <rPr>
        <b/>
        <sz val="12"/>
        <rFont val="ＭＳ Ｐゴシック"/>
        <family val="3"/>
        <charset val="128"/>
      </rPr>
      <t>しないでください。</t>
    </r>
    <rPh sb="0" eb="2">
      <t>チュウイ</t>
    </rPh>
    <phoneticPr fontId="3"/>
  </si>
  <si>
    <t>倉敷東</t>
    <phoneticPr fontId="3"/>
  </si>
  <si>
    <t>倉敷中庄</t>
    <phoneticPr fontId="3"/>
  </si>
  <si>
    <t>倉敷中央南</t>
    <phoneticPr fontId="3"/>
  </si>
  <si>
    <t>倉敷北</t>
    <phoneticPr fontId="3"/>
  </si>
  <si>
    <t>倉敷西</t>
    <phoneticPr fontId="3"/>
  </si>
  <si>
    <t>連島</t>
    <phoneticPr fontId="3"/>
  </si>
  <si>
    <t>連島東</t>
  </si>
  <si>
    <t>水島</t>
  </si>
  <si>
    <t>連島南</t>
  </si>
  <si>
    <t>倉敷福田</t>
  </si>
  <si>
    <t>倉敷福田東</t>
  </si>
  <si>
    <t>倉敷笹沖</t>
  </si>
  <si>
    <t>倉敷大高</t>
  </si>
  <si>
    <t>西阿知</t>
  </si>
  <si>
    <t>茶屋町</t>
  </si>
  <si>
    <t>彦崎</t>
  </si>
  <si>
    <t>3320759002</t>
    <phoneticPr fontId="3"/>
  </si>
  <si>
    <t>Sa井原東</t>
    <rPh sb="2" eb="3">
      <t>イ</t>
    </rPh>
    <rPh sb="3" eb="4">
      <t>ハラ</t>
    </rPh>
    <phoneticPr fontId="3"/>
  </si>
  <si>
    <t>M岡南</t>
    <phoneticPr fontId="3"/>
  </si>
  <si>
    <t>Sa新保</t>
    <phoneticPr fontId="3"/>
  </si>
  <si>
    <t>岡山中央</t>
    <phoneticPr fontId="9"/>
  </si>
  <si>
    <t>Sa八浜</t>
    <phoneticPr fontId="3"/>
  </si>
  <si>
    <t>Sa荘内</t>
    <phoneticPr fontId="3"/>
  </si>
  <si>
    <t xml:space="preserve"> </t>
    <phoneticPr fontId="3"/>
  </si>
  <si>
    <r>
      <t xml:space="preserve">笠岡西
</t>
    </r>
    <r>
      <rPr>
        <sz val="9"/>
        <rFont val="ＭＳ Ｐゴシック"/>
        <family val="3"/>
        <charset val="128"/>
      </rPr>
      <t>(毎日含む)</t>
    </r>
    <rPh sb="5" eb="7">
      <t>マイニチ</t>
    </rPh>
    <rPh sb="7" eb="8">
      <t>フク</t>
    </rPh>
    <phoneticPr fontId="3"/>
  </si>
  <si>
    <t>Sa蒜山東</t>
    <rPh sb="4" eb="5">
      <t>ヒガシ</t>
    </rPh>
    <phoneticPr fontId="3"/>
  </si>
  <si>
    <t>蒜山東</t>
    <rPh sb="2" eb="3">
      <t>ヒガシ</t>
    </rPh>
    <phoneticPr fontId="3"/>
  </si>
  <si>
    <t>宇野</t>
    <phoneticPr fontId="3"/>
  </si>
  <si>
    <r>
      <t>直島</t>
    </r>
    <r>
      <rPr>
        <sz val="9"/>
        <rFont val="ＭＳ Ｐゴシック"/>
        <family val="3"/>
        <charset val="128"/>
      </rPr>
      <t>(宇野)</t>
    </r>
    <phoneticPr fontId="3"/>
  </si>
  <si>
    <r>
      <t>Sa宇野</t>
    </r>
    <r>
      <rPr>
        <sz val="9"/>
        <rFont val="ＭＳ Ｐゴシック"/>
        <family val="3"/>
        <charset val="128"/>
      </rPr>
      <t xml:space="preserve">
(直島含む)</t>
    </r>
    <rPh sb="6" eb="7">
      <t>ナオ</t>
    </rPh>
    <rPh sb="7" eb="8">
      <t>シマ</t>
    </rPh>
    <phoneticPr fontId="9"/>
  </si>
  <si>
    <t>Sa宇野</t>
    <phoneticPr fontId="3"/>
  </si>
  <si>
    <t>津山東</t>
    <rPh sb="2" eb="3">
      <t>ヒガシ</t>
    </rPh>
    <phoneticPr fontId="3"/>
  </si>
  <si>
    <t>3320359004</t>
    <phoneticPr fontId="3"/>
  </si>
  <si>
    <t>岡輝</t>
    <phoneticPr fontId="9"/>
  </si>
  <si>
    <t>芳田</t>
    <phoneticPr fontId="3"/>
  </si>
  <si>
    <t>Sa芳田</t>
    <phoneticPr fontId="3"/>
  </si>
  <si>
    <r>
      <t>芳井</t>
    </r>
    <r>
      <rPr>
        <sz val="9"/>
        <rFont val="ＭＳ Ｐゴシック"/>
        <family val="3"/>
        <charset val="128"/>
      </rPr>
      <t>　　　　　</t>
    </r>
    <phoneticPr fontId="9"/>
  </si>
  <si>
    <t>Sa小坂</t>
    <phoneticPr fontId="3"/>
  </si>
  <si>
    <t>Sa六条院</t>
    <phoneticPr fontId="3"/>
  </si>
  <si>
    <t>小坂</t>
    <phoneticPr fontId="3"/>
  </si>
  <si>
    <t>六条院</t>
    <phoneticPr fontId="3"/>
  </si>
  <si>
    <t>Sa六条院</t>
    <phoneticPr fontId="3"/>
  </si>
  <si>
    <t>西田丈次②</t>
    <phoneticPr fontId="3"/>
  </si>
  <si>
    <t>040001</t>
  </si>
  <si>
    <t>040002</t>
  </si>
  <si>
    <t>040003</t>
  </si>
  <si>
    <t>040004</t>
  </si>
  <si>
    <t>040005</t>
  </si>
  <si>
    <t>040007</t>
  </si>
  <si>
    <t>040008</t>
  </si>
  <si>
    <t>040010</t>
  </si>
  <si>
    <t>040011</t>
  </si>
  <si>
    <t>040012</t>
  </si>
  <si>
    <t>040013</t>
  </si>
  <si>
    <t>040014</t>
  </si>
  <si>
    <t>040015</t>
  </si>
  <si>
    <t>040016</t>
  </si>
  <si>
    <t>040017</t>
  </si>
  <si>
    <t>040018</t>
  </si>
  <si>
    <t>040019</t>
  </si>
  <si>
    <t>040020</t>
  </si>
  <si>
    <t>040021</t>
  </si>
  <si>
    <t>040022</t>
  </si>
  <si>
    <t>040023</t>
  </si>
  <si>
    <t>040024</t>
  </si>
  <si>
    <t>040025</t>
  </si>
  <si>
    <t>040026</t>
  </si>
  <si>
    <t>040027</t>
  </si>
  <si>
    <t>040028</t>
  </si>
  <si>
    <t>040029</t>
  </si>
  <si>
    <t>040030</t>
  </si>
  <si>
    <t>仁科 宅三</t>
  </si>
  <si>
    <t>長山　昌司</t>
  </si>
  <si>
    <t>土光　由芽子</t>
  </si>
  <si>
    <t>m63</t>
    <phoneticPr fontId="3"/>
  </si>
  <si>
    <t>Y井原</t>
    <phoneticPr fontId="3"/>
  </si>
  <si>
    <t>Y西江原</t>
    <phoneticPr fontId="3"/>
  </si>
  <si>
    <t>井原東</t>
    <rPh sb="0" eb="1">
      <t>イ</t>
    </rPh>
    <rPh sb="1" eb="2">
      <t>ハラ</t>
    </rPh>
    <rPh sb="2" eb="3">
      <t>ヒガシ</t>
    </rPh>
    <phoneticPr fontId="3"/>
  </si>
  <si>
    <t>庄パ－ク</t>
    <phoneticPr fontId="3"/>
  </si>
  <si>
    <t>奈義</t>
    <rPh sb="0" eb="2">
      <t>ナギ</t>
    </rPh>
    <phoneticPr fontId="3"/>
  </si>
  <si>
    <t>Sa奈義</t>
    <phoneticPr fontId="3"/>
  </si>
  <si>
    <t>美作北</t>
    <rPh sb="0" eb="2">
      <t>ミマサカ</t>
    </rPh>
    <rPh sb="2" eb="3">
      <t>キタ</t>
    </rPh>
    <phoneticPr fontId="3"/>
  </si>
  <si>
    <t>Sa美作北</t>
    <phoneticPr fontId="3"/>
  </si>
  <si>
    <t>Saくめなん</t>
    <phoneticPr fontId="3"/>
  </si>
  <si>
    <t>くめなん</t>
    <phoneticPr fontId="3"/>
  </si>
  <si>
    <r>
      <t>玉野市</t>
    </r>
    <r>
      <rPr>
        <sz val="10"/>
        <rFont val="ＭＳ Ｐゴシック"/>
        <family val="3"/>
        <charset val="128"/>
      </rPr>
      <t>(直島含む)</t>
    </r>
    <rPh sb="4" eb="6">
      <t>ナオシマ</t>
    </rPh>
    <rPh sb="6" eb="7">
      <t>フク</t>
    </rPh>
    <phoneticPr fontId="3"/>
  </si>
  <si>
    <r>
      <t>倉敷市</t>
    </r>
    <r>
      <rPr>
        <sz val="10"/>
        <rFont val="ＭＳ Ｐゴシック"/>
        <family val="3"/>
        <charset val="128"/>
      </rPr>
      <t>（倉敷）</t>
    </r>
    <rPh sb="4" eb="6">
      <t>クラシキ</t>
    </rPh>
    <phoneticPr fontId="3"/>
  </si>
  <si>
    <r>
      <t>倉敷市</t>
    </r>
    <r>
      <rPr>
        <sz val="10"/>
        <rFont val="ＭＳ Ｐゴシック"/>
        <family val="3"/>
        <charset val="128"/>
      </rPr>
      <t>（水島）</t>
    </r>
    <rPh sb="4" eb="6">
      <t>ミズシマ</t>
    </rPh>
    <phoneticPr fontId="3"/>
  </si>
  <si>
    <r>
      <t>倉敷市</t>
    </r>
    <r>
      <rPr>
        <sz val="10"/>
        <rFont val="ＭＳ Ｐゴシック"/>
        <family val="3"/>
        <charset val="128"/>
      </rPr>
      <t>（玉島）</t>
    </r>
    <rPh sb="4" eb="5">
      <t>タマ</t>
    </rPh>
    <rPh sb="5" eb="6">
      <t>シマ</t>
    </rPh>
    <phoneticPr fontId="3"/>
  </si>
  <si>
    <r>
      <t>倉敷市</t>
    </r>
    <r>
      <rPr>
        <sz val="10"/>
        <rFont val="ＭＳ Ｐゴシック"/>
        <family val="3"/>
        <charset val="128"/>
      </rPr>
      <t>（児島）</t>
    </r>
    <rPh sb="4" eb="6">
      <t>コジマ</t>
    </rPh>
    <phoneticPr fontId="3"/>
  </si>
  <si>
    <t>3320359004</t>
  </si>
  <si>
    <t>Sa津山東</t>
    <rPh sb="4" eb="5">
      <t>ヒガシ</t>
    </rPh>
    <phoneticPr fontId="3"/>
  </si>
  <si>
    <t>Sa北房</t>
    <rPh sb="2" eb="4">
      <t>ホクボウ</t>
    </rPh>
    <phoneticPr fontId="3"/>
  </si>
  <si>
    <t>Sa北方</t>
    <phoneticPr fontId="3"/>
  </si>
  <si>
    <t>総社</t>
    <phoneticPr fontId="3"/>
  </si>
  <si>
    <t>Sa津山中央</t>
    <phoneticPr fontId="3"/>
  </si>
  <si>
    <t xml:space="preserve"> </t>
    <phoneticPr fontId="3"/>
  </si>
  <si>
    <t>Y里庄</t>
    <phoneticPr fontId="3"/>
  </si>
  <si>
    <t>Y鴨方</t>
    <phoneticPr fontId="3"/>
  </si>
  <si>
    <t>Y西六</t>
    <phoneticPr fontId="3"/>
  </si>
  <si>
    <t>Y金光</t>
    <phoneticPr fontId="3"/>
  </si>
  <si>
    <r>
      <t xml:space="preserve">井原西
</t>
    </r>
    <r>
      <rPr>
        <sz val="9"/>
        <rFont val="ＭＳ Ｐゴシック"/>
        <family val="3"/>
        <charset val="128"/>
      </rPr>
      <t>(朝日100含む)</t>
    </r>
    <phoneticPr fontId="3"/>
  </si>
  <si>
    <t>3310159039</t>
  </si>
  <si>
    <t>Sa牟佐</t>
    <phoneticPr fontId="3"/>
  </si>
  <si>
    <t>牟佐</t>
    <phoneticPr fontId="3"/>
  </si>
  <si>
    <t>河本</t>
    <phoneticPr fontId="3"/>
  </si>
  <si>
    <r>
      <t>Sa直島</t>
    </r>
    <r>
      <rPr>
        <sz val="10"/>
        <rFont val="ＭＳ Ｐゴシック"/>
        <family val="3"/>
        <charset val="128"/>
      </rPr>
      <t>(宇野)</t>
    </r>
    <phoneticPr fontId="3"/>
  </si>
  <si>
    <t>Sa河本</t>
    <phoneticPr fontId="3"/>
  </si>
  <si>
    <r>
      <t>Sa粟倉</t>
    </r>
    <r>
      <rPr>
        <sz val="10"/>
        <rFont val="ＭＳ Ｐゴシック"/>
        <family val="3"/>
        <charset val="128"/>
      </rPr>
      <t>（英田）</t>
    </r>
    <phoneticPr fontId="3"/>
  </si>
  <si>
    <t>3320203048</t>
  </si>
  <si>
    <t>3320203049</t>
  </si>
  <si>
    <t>倉敷南部</t>
    <rPh sb="0" eb="2">
      <t>クラシキ</t>
    </rPh>
    <rPh sb="2" eb="4">
      <t>ナンブ</t>
    </rPh>
    <phoneticPr fontId="3"/>
  </si>
  <si>
    <t>真庭市</t>
    <phoneticPr fontId="3"/>
  </si>
  <si>
    <t>A倉敷東</t>
    <phoneticPr fontId="3"/>
  </si>
  <si>
    <t>久米</t>
    <phoneticPr fontId="3"/>
  </si>
  <si>
    <t>Sa福島</t>
    <phoneticPr fontId="3"/>
  </si>
  <si>
    <t>Sa岡南</t>
    <phoneticPr fontId="3"/>
  </si>
  <si>
    <t>Sa浦安</t>
    <phoneticPr fontId="3"/>
  </si>
  <si>
    <t>Sa泉田</t>
    <phoneticPr fontId="3"/>
  </si>
  <si>
    <t>Sa妹尾・大福</t>
    <phoneticPr fontId="3"/>
  </si>
  <si>
    <t>3310459057</t>
    <phoneticPr fontId="3"/>
  </si>
  <si>
    <t>Sa藤田（芳田）</t>
    <phoneticPr fontId="3"/>
  </si>
  <si>
    <t>妹尾・大福</t>
    <phoneticPr fontId="3"/>
  </si>
  <si>
    <t>3310459057</t>
  </si>
  <si>
    <t>藤田（芳田）</t>
    <rPh sb="0" eb="2">
      <t>フジタ</t>
    </rPh>
    <rPh sb="3" eb="5">
      <t>ヨシダ</t>
    </rPh>
    <phoneticPr fontId="2"/>
  </si>
  <si>
    <t>■</t>
    <phoneticPr fontId="3"/>
  </si>
  <si>
    <t>Sa藤田（芳田）</t>
    <rPh sb="2" eb="4">
      <t>フジタ</t>
    </rPh>
    <rPh sb="5" eb="7">
      <t>ヨシダ</t>
    </rPh>
    <phoneticPr fontId="2"/>
  </si>
  <si>
    <t>Sa妹尾・大福</t>
    <phoneticPr fontId="3"/>
  </si>
  <si>
    <t>3310459057</t>
    <phoneticPr fontId="3"/>
  </si>
  <si>
    <t>Sa藤田（芳田）</t>
    <phoneticPr fontId="3"/>
  </si>
  <si>
    <r>
      <t>Sa見明戸</t>
    </r>
    <r>
      <rPr>
        <sz val="9"/>
        <rFont val="ＭＳ Ｐゴシック"/>
        <family val="3"/>
        <charset val="128"/>
      </rPr>
      <t>（二川)</t>
    </r>
    <phoneticPr fontId="3"/>
  </si>
  <si>
    <t>Y月田</t>
    <phoneticPr fontId="3"/>
  </si>
  <si>
    <t>野田屋町</t>
    <phoneticPr fontId="3"/>
  </si>
  <si>
    <t>Sa泉田</t>
    <phoneticPr fontId="3"/>
  </si>
  <si>
    <t>Sa津山中央</t>
  </si>
  <si>
    <t>Sa津山西</t>
  </si>
  <si>
    <t>Sa上河原</t>
  </si>
  <si>
    <t>三宅　富美子</t>
    <phoneticPr fontId="44"/>
  </si>
  <si>
    <t>倉敷西阿知</t>
    <rPh sb="3" eb="4">
      <t>ア</t>
    </rPh>
    <rPh sb="4" eb="5">
      <t>シ</t>
    </rPh>
    <phoneticPr fontId="3"/>
  </si>
  <si>
    <t>津山北</t>
    <phoneticPr fontId="3"/>
  </si>
  <si>
    <t>Sa田の口・琴浦</t>
    <rPh sb="6" eb="7">
      <t>コト</t>
    </rPh>
    <rPh sb="7" eb="8">
      <t>ウラ</t>
    </rPh>
    <phoneticPr fontId="3"/>
  </si>
  <si>
    <t>田の口・琴浦</t>
    <phoneticPr fontId="3"/>
  </si>
  <si>
    <t>倉敷中央</t>
    <phoneticPr fontId="3"/>
  </si>
  <si>
    <t>真備南</t>
    <rPh sb="0" eb="2">
      <t>マビ</t>
    </rPh>
    <rPh sb="2" eb="3">
      <t>ミナミ</t>
    </rPh>
    <phoneticPr fontId="3"/>
  </si>
  <si>
    <t>真備</t>
    <rPh sb="0" eb="2">
      <t>マビ</t>
    </rPh>
    <phoneticPr fontId="3"/>
  </si>
  <si>
    <t>Sa真備南</t>
    <rPh sb="2" eb="4">
      <t>マビ</t>
    </rPh>
    <rPh sb="4" eb="5">
      <t>ミナミ</t>
    </rPh>
    <phoneticPr fontId="3"/>
  </si>
  <si>
    <t>Sa真備</t>
    <rPh sb="2" eb="4">
      <t>マビ</t>
    </rPh>
    <phoneticPr fontId="3"/>
  </si>
  <si>
    <t>3310101036</t>
    <phoneticPr fontId="3"/>
  </si>
  <si>
    <t>大安寺東</t>
    <rPh sb="3" eb="4">
      <t>ヒガシ</t>
    </rPh>
    <phoneticPr fontId="9"/>
  </si>
  <si>
    <t>大安寺西</t>
    <rPh sb="3" eb="4">
      <t>ニシ</t>
    </rPh>
    <phoneticPr fontId="9"/>
  </si>
  <si>
    <t>津島西</t>
    <phoneticPr fontId="9"/>
  </si>
  <si>
    <t>3310101022</t>
    <phoneticPr fontId="3"/>
  </si>
  <si>
    <t>新保</t>
    <rPh sb="0" eb="1">
      <t>シン</t>
    </rPh>
    <rPh sb="1" eb="2">
      <t>ホ</t>
    </rPh>
    <phoneticPr fontId="9"/>
  </si>
  <si>
    <t>大元</t>
    <phoneticPr fontId="9"/>
  </si>
  <si>
    <r>
      <t xml:space="preserve">井原
</t>
    </r>
    <r>
      <rPr>
        <sz val="9"/>
        <rFont val="ＭＳ Ｐゴシック"/>
        <family val="3"/>
        <charset val="128"/>
      </rPr>
      <t>(朝日350含む)</t>
    </r>
    <rPh sb="4" eb="6">
      <t>アサヒ</t>
    </rPh>
    <phoneticPr fontId="9"/>
  </si>
  <si>
    <r>
      <t xml:space="preserve">里庄
</t>
    </r>
    <r>
      <rPr>
        <sz val="9"/>
        <rFont val="ＭＳ Ｐゴシック"/>
        <family val="3"/>
        <charset val="128"/>
      </rPr>
      <t>(朝日200含む)</t>
    </r>
    <rPh sb="4" eb="6">
      <t>アサヒ</t>
    </rPh>
    <phoneticPr fontId="3"/>
  </si>
  <si>
    <r>
      <t xml:space="preserve">金光
</t>
    </r>
    <r>
      <rPr>
        <sz val="9"/>
        <rFont val="ＭＳ Ｐゴシック"/>
        <family val="3"/>
        <charset val="128"/>
      </rPr>
      <t>(朝日400含む)</t>
    </r>
    <phoneticPr fontId="3"/>
  </si>
  <si>
    <t>販売店名左横欄は、配送管理料を表します。 ●：９０円(税込９９円)、  ■：３９０円(税込４２９円)の販売店です。　</t>
    <rPh sb="0" eb="2">
      <t>ハンバイ</t>
    </rPh>
    <rPh sb="2" eb="4">
      <t>テンメイ</t>
    </rPh>
    <rPh sb="4" eb="6">
      <t>ヒダリヨコ</t>
    </rPh>
    <rPh sb="6" eb="7">
      <t>ラン</t>
    </rPh>
    <rPh sb="9" eb="11">
      <t>ハイソウ</t>
    </rPh>
    <rPh sb="11" eb="13">
      <t>カンリ</t>
    </rPh>
    <rPh sb="13" eb="14">
      <t>リョウ</t>
    </rPh>
    <rPh sb="15" eb="16">
      <t>アラワ</t>
    </rPh>
    <rPh sb="51" eb="54">
      <t>ハンバイテン</t>
    </rPh>
    <phoneticPr fontId="3"/>
  </si>
  <si>
    <t>3310159012</t>
  </si>
  <si>
    <t>清輝</t>
    <rPh sb="0" eb="2">
      <t>セイキ</t>
    </rPh>
    <phoneticPr fontId="9"/>
  </si>
  <si>
    <t>備前日生</t>
    <rPh sb="0" eb="2">
      <t>ビゼン</t>
    </rPh>
    <rPh sb="2" eb="4">
      <t>ヒナセ</t>
    </rPh>
    <phoneticPr fontId="3"/>
  </si>
  <si>
    <t>Sa備前日生</t>
    <phoneticPr fontId="3"/>
  </si>
  <si>
    <t>Saみつ</t>
  </si>
  <si>
    <t>Sa津高</t>
  </si>
  <si>
    <r>
      <t>平井西</t>
    </r>
    <r>
      <rPr>
        <sz val="9"/>
        <rFont val="ＭＳ Ｐゴシック"/>
        <family val="3"/>
        <charset val="128"/>
      </rPr>
      <t>(新)</t>
    </r>
    <rPh sb="4" eb="5">
      <t>シン</t>
    </rPh>
    <phoneticPr fontId="3"/>
  </si>
  <si>
    <r>
      <t>Sa早島</t>
    </r>
    <r>
      <rPr>
        <sz val="9"/>
        <rFont val="ＭＳ Ｐゴシック"/>
        <family val="3"/>
        <charset val="128"/>
      </rPr>
      <t>（都窪）</t>
    </r>
    <phoneticPr fontId="3"/>
  </si>
  <si>
    <r>
      <t>早島</t>
    </r>
    <r>
      <rPr>
        <sz val="9"/>
        <rFont val="ＭＳ Ｐゴシック"/>
        <family val="3"/>
        <charset val="128"/>
      </rPr>
      <t>（都窪）</t>
    </r>
    <phoneticPr fontId="3"/>
  </si>
  <si>
    <t>Sa清輝</t>
    <rPh sb="2" eb="4">
      <t>セイキ</t>
    </rPh>
    <phoneticPr fontId="9"/>
  </si>
  <si>
    <t>3320559002</t>
  </si>
  <si>
    <t>Sa金浦</t>
    <rPh sb="2" eb="4">
      <t>カナウラ</t>
    </rPh>
    <phoneticPr fontId="3"/>
  </si>
  <si>
    <t>金浦</t>
    <rPh sb="0" eb="2">
      <t>カナウラ</t>
    </rPh>
    <phoneticPr fontId="3"/>
  </si>
  <si>
    <r>
      <t xml:space="preserve">鴨方
</t>
    </r>
    <r>
      <rPr>
        <sz val="9"/>
        <rFont val="ＭＳ Ｐゴシック"/>
        <family val="3"/>
        <charset val="128"/>
      </rPr>
      <t>(朝日400含む)</t>
    </r>
    <phoneticPr fontId="3"/>
  </si>
  <si>
    <t>3320503003</t>
    <phoneticPr fontId="3"/>
  </si>
  <si>
    <t>笠岡西</t>
    <rPh sb="2" eb="3">
      <t>ニシ</t>
    </rPh>
    <phoneticPr fontId="3"/>
  </si>
  <si>
    <t>Y笠岡西</t>
    <rPh sb="3" eb="4">
      <t>ニシ</t>
    </rPh>
    <phoneticPr fontId="3"/>
  </si>
  <si>
    <t>Sa瀬戸内南</t>
    <rPh sb="2" eb="5">
      <t>セトウチ</t>
    </rPh>
    <rPh sb="5" eb="6">
      <t>ミナミ</t>
    </rPh>
    <phoneticPr fontId="3"/>
  </si>
  <si>
    <r>
      <t xml:space="preserve">邑久南
</t>
    </r>
    <r>
      <rPr>
        <sz val="9"/>
        <color rgb="FFFF0000"/>
        <rFont val="ＭＳ Ｐゴシック"/>
        <family val="3"/>
        <charset val="128"/>
      </rPr>
      <t>2021/04廃店</t>
    </r>
    <phoneticPr fontId="3"/>
  </si>
  <si>
    <r>
      <t>瀬戸内南</t>
    </r>
    <r>
      <rPr>
        <sz val="9"/>
        <rFont val="ＭＳ Ｐゴシック"/>
        <family val="3"/>
        <charset val="128"/>
      </rPr>
      <t xml:space="preserve">
</t>
    </r>
    <r>
      <rPr>
        <sz val="9"/>
        <color theme="3" tint="-0.249977111117893"/>
        <rFont val="ＭＳ Ｐゴシック"/>
        <family val="3"/>
        <charset val="128"/>
      </rPr>
      <t>(旧：牛窓・邑久南)</t>
    </r>
    <rPh sb="0" eb="4">
      <t>セトウチミナミ</t>
    </rPh>
    <rPh sb="6" eb="7">
      <t>キュウ</t>
    </rPh>
    <rPh sb="8" eb="10">
      <t>ウシマド</t>
    </rPh>
    <phoneticPr fontId="3"/>
  </si>
  <si>
    <r>
      <t xml:space="preserve">玉野
</t>
    </r>
    <r>
      <rPr>
        <sz val="9"/>
        <rFont val="ＭＳ Ｐゴシック"/>
        <family val="3"/>
        <charset val="128"/>
      </rPr>
      <t>(読売1,000含む)</t>
    </r>
    <rPh sb="4" eb="6">
      <t>ヨミウリ</t>
    </rPh>
    <rPh sb="11" eb="12">
      <t>フク</t>
    </rPh>
    <phoneticPr fontId="3"/>
  </si>
  <si>
    <r>
      <t>直島</t>
    </r>
    <r>
      <rPr>
        <sz val="9"/>
        <rFont val="ＭＳ Ｐゴシック"/>
        <family val="3"/>
        <charset val="128"/>
      </rPr>
      <t>（玉野）
(読売100含む)</t>
    </r>
    <phoneticPr fontId="3"/>
  </si>
  <si>
    <r>
      <t>直島</t>
    </r>
    <r>
      <rPr>
        <sz val="9"/>
        <rFont val="ＭＳ Ｐゴシック"/>
        <family val="3"/>
        <charset val="128"/>
      </rPr>
      <t>(玉野東)</t>
    </r>
    <r>
      <rPr>
        <sz val="9"/>
        <color rgb="FFFF0000"/>
        <rFont val="ＭＳ Ｐゴシック"/>
        <family val="3"/>
        <charset val="128"/>
      </rPr>
      <t xml:space="preserve">
2021/04廃店</t>
    </r>
    <phoneticPr fontId="3"/>
  </si>
  <si>
    <r>
      <t>玉野東</t>
    </r>
    <r>
      <rPr>
        <sz val="9"/>
        <color rgb="FFFF0000"/>
        <rFont val="ＭＳ Ｐゴシック"/>
        <family val="3"/>
        <charset val="128"/>
      </rPr>
      <t xml:space="preserve">
2021/04廃店</t>
    </r>
    <phoneticPr fontId="3"/>
  </si>
  <si>
    <t>A玉野</t>
    <phoneticPr fontId="3"/>
  </si>
  <si>
    <r>
      <t>A直島</t>
    </r>
    <r>
      <rPr>
        <sz val="9"/>
        <rFont val="ＭＳ Ｐゴシック"/>
        <family val="3"/>
        <charset val="128"/>
      </rPr>
      <t>（玉野）</t>
    </r>
    <phoneticPr fontId="3"/>
  </si>
  <si>
    <t>岡山市南区</t>
    <phoneticPr fontId="3"/>
  </si>
  <si>
    <t>庭瀬・庄</t>
    <rPh sb="3" eb="4">
      <t>ショウ</t>
    </rPh>
    <phoneticPr fontId="3"/>
  </si>
  <si>
    <t>妹尾・早島</t>
    <rPh sb="3" eb="5">
      <t>ハヤシマ</t>
    </rPh>
    <phoneticPr fontId="3"/>
  </si>
  <si>
    <r>
      <t>庄</t>
    </r>
    <r>
      <rPr>
        <sz val="9"/>
        <color rgb="FFFF0000"/>
        <rFont val="ＭＳ Ｐゴシック"/>
        <family val="3"/>
        <charset val="128"/>
      </rPr>
      <t xml:space="preserve">
2021/05廃店</t>
    </r>
    <phoneticPr fontId="3"/>
  </si>
  <si>
    <r>
      <t>早島</t>
    </r>
    <r>
      <rPr>
        <sz val="9"/>
        <color rgb="FFFF0000"/>
        <rFont val="ＭＳ Ｐゴシック"/>
        <family val="3"/>
        <charset val="128"/>
      </rPr>
      <t xml:space="preserve">
2021/05廃店</t>
    </r>
    <phoneticPr fontId="3"/>
  </si>
  <si>
    <r>
      <t>A庄</t>
    </r>
    <r>
      <rPr>
        <sz val="9"/>
        <color rgb="FFFF0000"/>
        <rFont val="ＭＳ Ｐゴシック"/>
        <family val="3"/>
        <charset val="128"/>
      </rPr>
      <t xml:space="preserve">
2021/05廃店</t>
    </r>
    <phoneticPr fontId="3"/>
  </si>
  <si>
    <r>
      <t>A早島</t>
    </r>
    <r>
      <rPr>
        <sz val="9"/>
        <color rgb="FFFF0000"/>
        <rFont val="ＭＳ Ｐゴシック"/>
        <family val="3"/>
        <charset val="128"/>
      </rPr>
      <t xml:space="preserve">
2021/05廃店</t>
    </r>
    <phoneticPr fontId="3"/>
  </si>
  <si>
    <r>
      <t>A庭瀬・庄</t>
    </r>
    <r>
      <rPr>
        <sz val="9"/>
        <rFont val="ＭＳ Ｐゴシック"/>
        <family val="3"/>
        <charset val="128"/>
      </rPr>
      <t xml:space="preserve">
(庄エリア)</t>
    </r>
    <rPh sb="4" eb="5">
      <t>ショウ</t>
    </rPh>
    <rPh sb="7" eb="8">
      <t>ショウ</t>
    </rPh>
    <phoneticPr fontId="3"/>
  </si>
  <si>
    <r>
      <t>A妹尾・早島</t>
    </r>
    <r>
      <rPr>
        <sz val="9"/>
        <rFont val="ＭＳ Ｐゴシック"/>
        <family val="3"/>
        <charset val="128"/>
      </rPr>
      <t xml:space="preserve">
（早島エリア）</t>
    </r>
    <rPh sb="4" eb="6">
      <t>ハヤシマ</t>
    </rPh>
    <rPh sb="8" eb="10">
      <t>ハヤシマ</t>
    </rPh>
    <phoneticPr fontId="3"/>
  </si>
  <si>
    <t xml:space="preserve"> </t>
    <phoneticPr fontId="3"/>
  </si>
  <si>
    <r>
      <t>味野</t>
    </r>
    <r>
      <rPr>
        <sz val="9"/>
        <rFont val="ＭＳ Ｐゴシック"/>
        <family val="3"/>
        <charset val="128"/>
      </rPr>
      <t xml:space="preserve">
</t>
    </r>
    <r>
      <rPr>
        <sz val="9"/>
        <color rgb="FFFF0000"/>
        <rFont val="ＭＳ Ｐゴシック"/>
        <family val="3"/>
        <charset val="128"/>
      </rPr>
      <t>2021/06廃店</t>
    </r>
    <phoneticPr fontId="3"/>
  </si>
  <si>
    <t>児島に含む</t>
    <rPh sb="0" eb="2">
      <t>コジマ</t>
    </rPh>
    <rPh sb="3" eb="4">
      <t>フク</t>
    </rPh>
    <phoneticPr fontId="3"/>
  </si>
  <si>
    <r>
      <t>A味野</t>
    </r>
    <r>
      <rPr>
        <sz val="9"/>
        <rFont val="ＭＳ Ｐゴシック"/>
        <family val="3"/>
        <charset val="128"/>
      </rPr>
      <t xml:space="preserve">
</t>
    </r>
    <r>
      <rPr>
        <sz val="9"/>
        <color rgb="FFFF0000"/>
        <rFont val="ＭＳ Ｐゴシック"/>
        <family val="3"/>
        <charset val="128"/>
      </rPr>
      <t>2021/06廃店</t>
    </r>
    <phoneticPr fontId="3"/>
  </si>
  <si>
    <t>A児島</t>
    <rPh sb="1" eb="3">
      <t>コジマ</t>
    </rPh>
    <phoneticPr fontId="3"/>
  </si>
  <si>
    <t>A児島に含む</t>
    <rPh sb="1" eb="3">
      <t>コジマ</t>
    </rPh>
    <rPh sb="4" eb="5">
      <t>フク</t>
    </rPh>
    <phoneticPr fontId="3"/>
  </si>
  <si>
    <r>
      <t>児島</t>
    </r>
    <r>
      <rPr>
        <sz val="9"/>
        <rFont val="ＭＳ Ｐゴシック"/>
        <family val="3"/>
        <charset val="128"/>
      </rPr>
      <t xml:space="preserve">
(旧：稗田・味野)</t>
    </r>
    <rPh sb="0" eb="2">
      <t>コジマ</t>
    </rPh>
    <rPh sb="4" eb="5">
      <t>キュウ</t>
    </rPh>
    <rPh sb="9" eb="11">
      <t>アジノ</t>
    </rPh>
    <phoneticPr fontId="3"/>
  </si>
  <si>
    <r>
      <t>岡山市北区</t>
    </r>
    <r>
      <rPr>
        <sz val="6"/>
        <color rgb="FFFF0000"/>
        <rFont val="ＭＳ Ｐゴシック"/>
        <family val="3"/>
        <charset val="128"/>
      </rPr>
      <t xml:space="preserve">
庭瀬・庄に含む</t>
    </r>
    <rPh sb="0" eb="3">
      <t>オカヤマシ</t>
    </rPh>
    <rPh sb="3" eb="5">
      <t>キタク</t>
    </rPh>
    <rPh sb="6" eb="8">
      <t>ニワセ</t>
    </rPh>
    <rPh sb="9" eb="10">
      <t>ショウ</t>
    </rPh>
    <rPh sb="11" eb="12">
      <t>フク</t>
    </rPh>
    <phoneticPr fontId="3"/>
  </si>
  <si>
    <r>
      <t>岡山市南区</t>
    </r>
    <r>
      <rPr>
        <sz val="6"/>
        <color rgb="FFFF0000"/>
        <rFont val="ＭＳ Ｐゴシック"/>
        <family val="3"/>
        <charset val="128"/>
      </rPr>
      <t xml:space="preserve">
妹尾・早島に含む</t>
    </r>
    <rPh sb="0" eb="3">
      <t>オカヤマシ</t>
    </rPh>
    <rPh sb="3" eb="5">
      <t>ミナミク</t>
    </rPh>
    <rPh sb="6" eb="8">
      <t>セノオ</t>
    </rPh>
    <rPh sb="9" eb="11">
      <t>ハヤシマ</t>
    </rPh>
    <rPh sb="12" eb="13">
      <t>フク</t>
    </rPh>
    <phoneticPr fontId="3"/>
  </si>
  <si>
    <r>
      <t>A庭瀬・庄</t>
    </r>
    <r>
      <rPr>
        <sz val="6"/>
        <rFont val="ＭＳ Ｐゴシック"/>
        <family val="3"/>
        <charset val="128"/>
      </rPr>
      <t xml:space="preserve">
（岡山市北区）</t>
    </r>
    <rPh sb="7" eb="10">
      <t>オカヤマシ</t>
    </rPh>
    <rPh sb="10" eb="12">
      <t>キタク</t>
    </rPh>
    <phoneticPr fontId="3"/>
  </si>
  <si>
    <r>
      <t>A妹尾・早島</t>
    </r>
    <r>
      <rPr>
        <sz val="6"/>
        <rFont val="ＭＳ Ｐゴシック"/>
        <family val="3"/>
        <charset val="128"/>
      </rPr>
      <t xml:space="preserve">
（岡山市南区）</t>
    </r>
    <rPh sb="11" eb="12">
      <t>ミナミ</t>
    </rPh>
    <phoneticPr fontId="3"/>
  </si>
  <si>
    <r>
      <t>岡山市南区</t>
    </r>
    <r>
      <rPr>
        <sz val="6"/>
        <color rgb="FFFF0000"/>
        <rFont val="ＭＳ Ｐゴシック"/>
        <family val="3"/>
        <charset val="128"/>
      </rPr>
      <t xml:space="preserve">
A妹尾・早島に含む</t>
    </r>
    <rPh sb="0" eb="3">
      <t>オカヤマシ</t>
    </rPh>
    <rPh sb="3" eb="5">
      <t>ミナミク</t>
    </rPh>
    <rPh sb="7" eb="9">
      <t>セノオ</t>
    </rPh>
    <rPh sb="10" eb="12">
      <t>ハヤシマ</t>
    </rPh>
    <rPh sb="13" eb="14">
      <t>フク</t>
    </rPh>
    <phoneticPr fontId="3"/>
  </si>
  <si>
    <r>
      <t>岡山市北区</t>
    </r>
    <r>
      <rPr>
        <sz val="6"/>
        <color rgb="FFFF0000"/>
        <rFont val="ＭＳ Ｐゴシック"/>
        <family val="3"/>
        <charset val="128"/>
      </rPr>
      <t xml:space="preserve">
A庭瀬・庄に含む</t>
    </r>
    <rPh sb="0" eb="3">
      <t>オカヤマシ</t>
    </rPh>
    <rPh sb="3" eb="5">
      <t>キタク</t>
    </rPh>
    <rPh sb="7" eb="9">
      <t>ニワセ</t>
    </rPh>
    <rPh sb="10" eb="11">
      <t>ショウ</t>
    </rPh>
    <rPh sb="12" eb="13">
      <t>フク</t>
    </rPh>
    <phoneticPr fontId="3"/>
  </si>
  <si>
    <t>みつ</t>
    <phoneticPr fontId="3"/>
  </si>
  <si>
    <r>
      <t>西坂台北</t>
    </r>
    <r>
      <rPr>
        <sz val="9"/>
        <rFont val="ＭＳ Ｐゴシック"/>
        <family val="3"/>
        <charset val="128"/>
      </rPr>
      <t xml:space="preserve">
</t>
    </r>
    <r>
      <rPr>
        <sz val="9"/>
        <color rgb="FFFF0000"/>
        <rFont val="ＭＳ Ｐゴシック"/>
        <family val="3"/>
        <charset val="128"/>
      </rPr>
      <t>2021/08廃店</t>
    </r>
    <phoneticPr fontId="3"/>
  </si>
  <si>
    <t>倉敷北に含む</t>
    <rPh sb="0" eb="2">
      <t>クラシキ</t>
    </rPh>
    <rPh sb="2" eb="3">
      <t>キタ</t>
    </rPh>
    <rPh sb="4" eb="5">
      <t>フク</t>
    </rPh>
    <phoneticPr fontId="3"/>
  </si>
  <si>
    <t xml:space="preserve"> </t>
    <phoneticPr fontId="3"/>
  </si>
  <si>
    <r>
      <t>野田屋町・大供</t>
    </r>
    <r>
      <rPr>
        <sz val="8"/>
        <color rgb="FFFF0000"/>
        <rFont val="ＭＳ Ｐゴシック"/>
        <family val="3"/>
        <charset val="128"/>
      </rPr>
      <t xml:space="preserve">
2021/11廃店</t>
    </r>
    <rPh sb="0" eb="2">
      <t>ノダ</t>
    </rPh>
    <rPh sb="2" eb="3">
      <t>ヤ</t>
    </rPh>
    <rPh sb="3" eb="4">
      <t>マチ</t>
    </rPh>
    <phoneticPr fontId="9"/>
  </si>
  <si>
    <t>岡山北に含む</t>
    <rPh sb="0" eb="2">
      <t>オカヤマ</t>
    </rPh>
    <rPh sb="2" eb="3">
      <t>キタ</t>
    </rPh>
    <rPh sb="4" eb="5">
      <t>フク</t>
    </rPh>
    <phoneticPr fontId="3"/>
  </si>
  <si>
    <r>
      <t>岡山北</t>
    </r>
    <r>
      <rPr>
        <sz val="8"/>
        <color rgb="FFFF0000"/>
        <rFont val="ＭＳ Ｐゴシック"/>
        <family val="3"/>
        <charset val="128"/>
      </rPr>
      <t>(法界院)</t>
    </r>
    <rPh sb="0" eb="2">
      <t>オカヤマ</t>
    </rPh>
    <rPh sb="2" eb="3">
      <t>キタ</t>
    </rPh>
    <phoneticPr fontId="9"/>
  </si>
  <si>
    <r>
      <t>津島</t>
    </r>
    <r>
      <rPr>
        <sz val="8"/>
        <color rgb="FFFF0000"/>
        <rFont val="ＭＳ Ｐゴシック"/>
        <family val="3"/>
        <charset val="128"/>
      </rPr>
      <t>(旧:津島南)</t>
    </r>
    <rPh sb="0" eb="2">
      <t>ツシマ</t>
    </rPh>
    <rPh sb="3" eb="4">
      <t>キュウ</t>
    </rPh>
    <rPh sb="7" eb="8">
      <t>ミナミ</t>
    </rPh>
    <phoneticPr fontId="9"/>
  </si>
  <si>
    <t>大安寺東に含む</t>
    <rPh sb="0" eb="3">
      <t>ダイアンジ</t>
    </rPh>
    <rPh sb="3" eb="4">
      <t>ヒガシ</t>
    </rPh>
    <rPh sb="5" eb="6">
      <t>フク</t>
    </rPh>
    <phoneticPr fontId="3"/>
  </si>
  <si>
    <r>
      <t>奉還町</t>
    </r>
    <r>
      <rPr>
        <sz val="8"/>
        <color rgb="FFFF0000"/>
        <rFont val="ＭＳ Ｐゴシック"/>
        <family val="3"/>
        <charset val="128"/>
      </rPr>
      <t xml:space="preserve">
2021/11廃店</t>
    </r>
    <phoneticPr fontId="9"/>
  </si>
  <si>
    <r>
      <t>加須山</t>
    </r>
    <r>
      <rPr>
        <sz val="8"/>
        <color rgb="FFFF0000"/>
        <rFont val="ＭＳ Ｐゴシック"/>
        <family val="3"/>
        <charset val="128"/>
      </rPr>
      <t xml:space="preserve">
2021/12廃店</t>
    </r>
    <rPh sb="0" eb="1">
      <t>カ</t>
    </rPh>
    <rPh sb="1" eb="2">
      <t>ス</t>
    </rPh>
    <rPh sb="2" eb="3">
      <t>ヤマ</t>
    </rPh>
    <phoneticPr fontId="9"/>
  </si>
  <si>
    <t>3320201102</t>
  </si>
  <si>
    <t>3320201106</t>
  </si>
  <si>
    <t>3320201112</t>
  </si>
  <si>
    <t>加須山</t>
    <rPh sb="0" eb="1">
      <t>カ</t>
    </rPh>
    <rPh sb="1" eb="2">
      <t>ス</t>
    </rPh>
    <rPh sb="2" eb="3">
      <t>ヤマ</t>
    </rPh>
    <phoneticPr fontId="10"/>
  </si>
  <si>
    <t>3320201113</t>
  </si>
  <si>
    <t>中央・笹沖・天城
・加須山に分割</t>
    <rPh sb="0" eb="2">
      <t>チュウオウ</t>
    </rPh>
    <rPh sb="3" eb="5">
      <t>ササオキ</t>
    </rPh>
    <rPh sb="12" eb="13">
      <t>ヤマ</t>
    </rPh>
    <rPh sb="14" eb="16">
      <t>ブンカツ</t>
    </rPh>
    <phoneticPr fontId="3"/>
  </si>
  <si>
    <t>Sa天城</t>
    <phoneticPr fontId="3"/>
  </si>
  <si>
    <t>A加須山</t>
    <rPh sb="1" eb="2">
      <t>カ</t>
    </rPh>
    <rPh sb="2" eb="3">
      <t>ス</t>
    </rPh>
    <rPh sb="3" eb="4">
      <t>ヤマ</t>
    </rPh>
    <phoneticPr fontId="10"/>
  </si>
  <si>
    <t>A岡山南</t>
    <rPh sb="1" eb="3">
      <t>オカヤマ</t>
    </rPh>
    <rPh sb="3" eb="4">
      <t>ミナミ</t>
    </rPh>
    <phoneticPr fontId="9"/>
  </si>
  <si>
    <t>A原尾島・東山</t>
    <phoneticPr fontId="3"/>
  </si>
  <si>
    <t>A富山・平井</t>
    <rPh sb="4" eb="6">
      <t>ヒライ</t>
    </rPh>
    <phoneticPr fontId="9"/>
  </si>
  <si>
    <t>Sa岡山中央</t>
    <phoneticPr fontId="3"/>
  </si>
  <si>
    <t>Sa野田屋町</t>
  </si>
  <si>
    <t>Sa清輝</t>
  </si>
  <si>
    <t>Sa伊島</t>
  </si>
  <si>
    <t>Sa津島</t>
  </si>
  <si>
    <t>美作加茂</t>
    <rPh sb="0" eb="2">
      <t>ミマサカ</t>
    </rPh>
    <phoneticPr fontId="3"/>
  </si>
  <si>
    <t>Sa玉島</t>
    <phoneticPr fontId="3"/>
  </si>
  <si>
    <r>
      <t>倉敷南</t>
    </r>
    <r>
      <rPr>
        <sz val="9"/>
        <rFont val="ＭＳ Ｐゴシック"/>
        <family val="3"/>
        <charset val="128"/>
      </rPr>
      <t xml:space="preserve">
</t>
    </r>
    <r>
      <rPr>
        <sz val="9"/>
        <color rgb="FFFF0000"/>
        <rFont val="ＭＳ Ｐゴシック"/>
        <family val="3"/>
        <charset val="128"/>
      </rPr>
      <t>2021/12廃店</t>
    </r>
    <rPh sb="0" eb="2">
      <t>クラシキ</t>
    </rPh>
    <rPh sb="2" eb="3">
      <t>ミナミ</t>
    </rPh>
    <phoneticPr fontId="3"/>
  </si>
  <si>
    <t>倉敷に含む</t>
    <rPh sb="0" eb="2">
      <t>クラシキ</t>
    </rPh>
    <rPh sb="3" eb="4">
      <t>フク</t>
    </rPh>
    <phoneticPr fontId="3"/>
  </si>
  <si>
    <r>
      <t>倉敷</t>
    </r>
    <r>
      <rPr>
        <sz val="9"/>
        <rFont val="ＭＳ Ｐゴシック"/>
        <family val="3"/>
        <charset val="128"/>
      </rPr>
      <t xml:space="preserve">
(旧:倉敷西部)</t>
    </r>
    <rPh sb="0" eb="2">
      <t>クラシキ</t>
    </rPh>
    <rPh sb="4" eb="5">
      <t>キュウ</t>
    </rPh>
    <rPh sb="9" eb="10">
      <t>ブ</t>
    </rPh>
    <phoneticPr fontId="9"/>
  </si>
  <si>
    <t>A倉敷中央</t>
    <phoneticPr fontId="3"/>
  </si>
  <si>
    <t>A倉敷笹沖</t>
    <phoneticPr fontId="3"/>
  </si>
  <si>
    <t xml:space="preserve"> </t>
    <phoneticPr fontId="3"/>
  </si>
  <si>
    <t>岡山中央</t>
    <phoneticPr fontId="3"/>
  </si>
  <si>
    <t>3310160001</t>
  </si>
  <si>
    <r>
      <t>倉敷東</t>
    </r>
    <r>
      <rPr>
        <sz val="9"/>
        <rFont val="ＭＳ Ｐゴシック"/>
        <family val="3"/>
        <charset val="128"/>
      </rPr>
      <t xml:space="preserve">
</t>
    </r>
    <r>
      <rPr>
        <sz val="9"/>
        <color rgb="FFFF0000"/>
        <rFont val="ＭＳ Ｐゴシック"/>
        <family val="3"/>
        <charset val="128"/>
      </rPr>
      <t>2022/02廃店</t>
    </r>
    <phoneticPr fontId="3"/>
  </si>
  <si>
    <r>
      <t>倉敷中部</t>
    </r>
    <r>
      <rPr>
        <sz val="9"/>
        <rFont val="ＭＳ Ｐゴシック"/>
        <family val="3"/>
        <charset val="128"/>
      </rPr>
      <t xml:space="preserve">
</t>
    </r>
    <r>
      <rPr>
        <sz val="9"/>
        <color rgb="FFFF0000"/>
        <rFont val="ＭＳ Ｐゴシック"/>
        <family val="3"/>
        <charset val="128"/>
      </rPr>
      <t>2022/02廃店</t>
    </r>
    <phoneticPr fontId="9"/>
  </si>
  <si>
    <t>3320201101</t>
  </si>
  <si>
    <t>倉敷東</t>
  </si>
  <si>
    <t>3320201103</t>
  </si>
  <si>
    <t>倉敷中央南</t>
  </si>
  <si>
    <t>3320201104</t>
  </si>
  <si>
    <t>3320201105</t>
  </si>
  <si>
    <t>倉敷西</t>
  </si>
  <si>
    <t>3320201107</t>
  </si>
  <si>
    <t>倉敷北・中央・中央南・西・大高・笹沖に分割</t>
    <rPh sb="0" eb="2">
      <t>クラシキ</t>
    </rPh>
    <rPh sb="2" eb="3">
      <t>キタ</t>
    </rPh>
    <rPh sb="4" eb="6">
      <t>チュウオウ</t>
    </rPh>
    <rPh sb="7" eb="9">
      <t>チュウオウ</t>
    </rPh>
    <rPh sb="9" eb="10">
      <t>ミナミ</t>
    </rPh>
    <rPh sb="11" eb="12">
      <t>ニシ</t>
    </rPh>
    <rPh sb="13" eb="15">
      <t>オオタカ</t>
    </rPh>
    <rPh sb="16" eb="17">
      <t>ササ</t>
    </rPh>
    <rPh sb="17" eb="18">
      <t>オキ</t>
    </rPh>
    <rPh sb="19" eb="21">
      <t>ブンカツササオキフク</t>
    </rPh>
    <phoneticPr fontId="3"/>
  </si>
  <si>
    <t>倉敷北・東・中央に分割</t>
    <phoneticPr fontId="3"/>
  </si>
  <si>
    <t>Sa津島</t>
    <phoneticPr fontId="3"/>
  </si>
  <si>
    <t>Sa浜野</t>
    <phoneticPr fontId="3"/>
  </si>
  <si>
    <t>北房</t>
    <rPh sb="0" eb="2">
      <t>ホクボウ</t>
    </rPh>
    <phoneticPr fontId="3"/>
  </si>
  <si>
    <t>Y美作加茂</t>
    <rPh sb="1" eb="3">
      <t>ミマサカ</t>
    </rPh>
    <phoneticPr fontId="3"/>
  </si>
  <si>
    <t>A倉敷中央</t>
  </si>
  <si>
    <t>A倉敷中央南</t>
  </si>
  <si>
    <t>A倉敷北</t>
  </si>
  <si>
    <t>A倉敷西</t>
  </si>
  <si>
    <t>A倉敷笹沖</t>
  </si>
  <si>
    <t>A倉敷大高</t>
  </si>
  <si>
    <t xml:space="preserve"> </t>
    <phoneticPr fontId="3"/>
  </si>
  <si>
    <t>Sa伊島</t>
    <phoneticPr fontId="3"/>
  </si>
  <si>
    <r>
      <t>津山</t>
    </r>
    <r>
      <rPr>
        <sz val="9"/>
        <color rgb="FFFF0000"/>
        <rFont val="ＭＳ Ｐゴシック"/>
        <family val="3"/>
        <charset val="128"/>
      </rPr>
      <t xml:space="preserve">
2022/04廃店</t>
    </r>
    <phoneticPr fontId="3"/>
  </si>
  <si>
    <r>
      <t>津山西部</t>
    </r>
    <r>
      <rPr>
        <sz val="9"/>
        <color rgb="FFFF0000"/>
        <rFont val="ＭＳ Ｐゴシック"/>
        <family val="3"/>
        <charset val="128"/>
      </rPr>
      <t xml:space="preserve">
2022/04廃店</t>
    </r>
    <phoneticPr fontId="3"/>
  </si>
  <si>
    <r>
      <t>河辺</t>
    </r>
    <r>
      <rPr>
        <sz val="9"/>
        <color rgb="FFFF0000"/>
        <rFont val="ＭＳ Ｐゴシック"/>
        <family val="3"/>
        <charset val="128"/>
      </rPr>
      <t xml:space="preserve">
2022/04廃店</t>
    </r>
    <phoneticPr fontId="3"/>
  </si>
  <si>
    <t>Sa津山西</t>
    <phoneticPr fontId="3"/>
  </si>
  <si>
    <t>Sa上河原</t>
    <phoneticPr fontId="3"/>
  </si>
  <si>
    <r>
      <t>本荘</t>
    </r>
    <r>
      <rPr>
        <sz val="9"/>
        <color rgb="FFFF0000"/>
        <rFont val="ＭＳ Ｐゴシック"/>
        <family val="3"/>
        <charset val="128"/>
      </rPr>
      <t xml:space="preserve">
2022/04廃店</t>
    </r>
    <phoneticPr fontId="3"/>
  </si>
  <si>
    <t>旧：下津井に含む</t>
    <rPh sb="0" eb="1">
      <t>キュウ</t>
    </rPh>
    <rPh sb="2" eb="3">
      <t>シタ</t>
    </rPh>
    <rPh sb="3" eb="4">
      <t>ツ</t>
    </rPh>
    <rPh sb="4" eb="5">
      <t>イ</t>
    </rPh>
    <rPh sb="6" eb="7">
      <t>フク</t>
    </rPh>
    <phoneticPr fontId="3"/>
  </si>
  <si>
    <r>
      <t>児島西</t>
    </r>
    <r>
      <rPr>
        <sz val="9"/>
        <color rgb="FFFF0000"/>
        <rFont val="ＭＳ Ｐゴシック"/>
        <family val="3"/>
        <charset val="128"/>
      </rPr>
      <t xml:space="preserve">
（旧：下津井・本荘）</t>
    </r>
    <rPh sb="0" eb="2">
      <t>コジマ</t>
    </rPh>
    <rPh sb="2" eb="3">
      <t>ニシ</t>
    </rPh>
    <rPh sb="5" eb="6">
      <t>キュウ</t>
    </rPh>
    <rPh sb="11" eb="13">
      <t>ホンジョウ</t>
    </rPh>
    <phoneticPr fontId="3"/>
  </si>
  <si>
    <t>Sa児島西</t>
    <phoneticPr fontId="3"/>
  </si>
  <si>
    <t>2022.05.18</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</si>
</sst>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8" formatCode="#,##0;\-#,##0;&quot;&quot;"/>
    <numFmt numFmtId="179" formatCode="#,###;\-#,###;&quot;&quot;\ "/>
    <numFmt numFmtId="180" formatCode="####;\-####;&quot;&quot;"/>
    <numFmt numFmtId="181" formatCode="#,###;\-#,###;&quot;&quot;"/>
    <numFmt numFmtId="182" formatCode="00;\-00;&quot;&quot;"/>
    <numFmt numFmtId="183" formatCode="0_ "/>
    <numFmt numFmtId="184" formatCode="#,###&quot; &quot;"/>
    <numFmt numFmtId="185" formatCode="#,###&quot;枚&quot;"/>
    <numFmt numFmtId="186" formatCode="#,###"/>
    <numFmt numFmtId="188" formatCode="#,##0&quot;枚&quot;"/>
    <numFmt numFmtId="195" formatCode="&quot;( &quot;#&quot; X  90 )&quot;"/>
    <numFmt numFmtId="196" formatCode="&quot;( &quot;#&quot; X 390 )&quot;"/>
    <numFmt numFmtId="197" formatCode="yyyy&quot;年 &quot;mm&quot;月&quot;"/>
    <numFmt numFmtId="198" formatCode="yyyy&quot;年 &quot;mm&quot;月 &quot;dd&quot;日(&quot;aaa&quot;曜)&quot;"/>
    <numFmt numFmtId="199" formatCode="yyyy&quot;年 &quot;mm&quot;月 &quot;dd&quot;日(&quot;aaa&quot;曜)&quot;;&quot;&quot;;&quot;　　　年 　月 　日　 曜日&quot;"/>
    <numFmt numFmtId="200" formatCode="yyyy&quot;年 &quot;mm&quot;月 &quot;dd&quot;日 (&quot;aaa&quot;曜)&quot;"/>
    <numFmt numFmtId="201" formatCode="&quot;(&quot;yyyy\,mm&quot;現在)&quot;"/>
    <numFmt numFmtId="202" formatCode="&quot;16 - &quot;00"/>
  </numFmts>
  <fonts count="58">
    <font>
      <sz val="11"/>
      <name val="ＭＳ Ｐゴシック"/>
      <family val="3"/>
      <charset val="128"/>
    </font>
    <font>
      <sz val="11"/>
      <name val="ＭＳ Ｐゴシック"/>
      <family val="3"/>
      <charset val="128"/>
    </font>
    <font>
      <u/>
      <sz val="6.4"/>
      <color indexed="12"/>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18"/>
      <color indexed="10"/>
      <name val="ＭＳ Ｐゴシック"/>
      <family val="3"/>
      <charset val="128"/>
    </font>
    <font>
      <sz val="18"/>
      <name val="ＭＳ Ｐゴシック"/>
      <family val="3"/>
      <charset val="128"/>
    </font>
    <font>
      <u/>
      <sz val="12"/>
      <color indexed="12"/>
      <name val="ＭＳ Ｐゴシック"/>
      <family val="3"/>
      <charset val="128"/>
    </font>
    <font>
      <sz val="15"/>
      <name val="ＭＳ Ｐゴシック"/>
      <family val="3"/>
      <charset val="128"/>
    </font>
    <font>
      <sz val="11"/>
      <color indexed="9"/>
      <name val="ＭＳ Ｐゴシック"/>
      <family val="3"/>
      <charset val="128"/>
    </font>
    <font>
      <b/>
      <sz val="11"/>
      <name val="ＭＳ Ｐゴシック"/>
      <family val="3"/>
      <charset val="128"/>
    </font>
    <font>
      <sz val="20"/>
      <name val="ＭＳ Ｐゴシック"/>
      <family val="3"/>
      <charset val="128"/>
    </font>
    <font>
      <sz val="16"/>
      <name val="ＭＳ Ｐゴシック"/>
      <family val="3"/>
      <charset val="128"/>
    </font>
    <font>
      <sz val="13"/>
      <name val="ＭＳ Ｐゴシック"/>
      <family val="3"/>
      <charset val="128"/>
    </font>
    <font>
      <b/>
      <sz val="12"/>
      <name val="ＭＳ Ｐゴシック"/>
      <family val="3"/>
      <charset val="128"/>
    </font>
    <font>
      <b/>
      <sz val="12"/>
      <name val="ＭＳ ゴシック"/>
      <family val="3"/>
      <charset val="128"/>
    </font>
    <font>
      <b/>
      <sz val="15"/>
      <name val="ＭＳ Ｐゴシック"/>
      <family val="3"/>
      <charset val="128"/>
    </font>
    <font>
      <sz val="11"/>
      <name val="ＭＳ Ｐ明朝"/>
      <family val="1"/>
      <charset val="128"/>
    </font>
    <font>
      <sz val="9"/>
      <name val="ＭＳ Ｐゴシック"/>
      <family val="3"/>
      <charset val="128"/>
    </font>
    <font>
      <sz val="15"/>
      <color indexed="12"/>
      <name val="ＭＳ Ｐゴシック"/>
      <family val="3"/>
      <charset val="128"/>
    </font>
    <font>
      <sz val="11"/>
      <color indexed="10"/>
      <name val="ＭＳ Ｐゴシック"/>
      <family val="3"/>
      <charset val="128"/>
    </font>
    <font>
      <sz val="15"/>
      <color indexed="10"/>
      <name val="ＭＳ Ｐゴシック"/>
      <family val="3"/>
      <charset val="128"/>
    </font>
    <font>
      <sz val="10"/>
      <name val="ＭＳ Ｐゴシック"/>
      <family val="3"/>
      <charset val="128"/>
    </font>
    <font>
      <sz val="12"/>
      <color indexed="9"/>
      <name val="ＭＳ Ｐゴシック"/>
      <family val="3"/>
      <charset val="128"/>
    </font>
    <font>
      <sz val="11"/>
      <color indexed="22"/>
      <name val="ＭＳ Ｐゴシック"/>
      <family val="3"/>
      <charset val="128"/>
    </font>
    <font>
      <b/>
      <sz val="16"/>
      <name val="ＭＳ Ｐゴシック"/>
      <family val="3"/>
      <charset val="128"/>
    </font>
    <font>
      <sz val="15"/>
      <color indexed="23"/>
      <name val="ＭＳ Ｐゴシック"/>
      <family val="3"/>
      <charset val="128"/>
    </font>
    <font>
      <sz val="18"/>
      <color indexed="23"/>
      <name val="ＭＳ Ｐゴシック"/>
      <family val="3"/>
      <charset val="128"/>
    </font>
    <font>
      <sz val="15"/>
      <color indexed="30"/>
      <name val="ＭＳ Ｐゴシック"/>
      <family val="3"/>
      <charset val="128"/>
    </font>
    <font>
      <b/>
      <sz val="14"/>
      <name val="ＭＳ Ｐゴシック"/>
      <family val="3"/>
      <charset val="128"/>
    </font>
    <font>
      <sz val="12"/>
      <color theme="0"/>
      <name val="ＭＳ Ｐゴシック"/>
      <family val="3"/>
      <charset val="128"/>
    </font>
    <font>
      <sz val="26"/>
      <name val="ＭＳ Ｐゴシック"/>
      <family val="3"/>
      <charset val="128"/>
    </font>
    <font>
      <b/>
      <sz val="18"/>
      <name val="ＭＳ Ｐゴシック"/>
      <family val="3"/>
      <charset val="128"/>
    </font>
    <font>
      <sz val="11"/>
      <color rgb="FF006100"/>
      <name val="ＭＳ Ｐゴシック"/>
      <family val="3"/>
      <charset val="128"/>
      <scheme val="minor"/>
    </font>
    <font>
      <sz val="12"/>
      <color indexed="10"/>
      <name val="ＭＳ Ｐゴシック"/>
      <family val="3"/>
      <charset val="128"/>
    </font>
    <font>
      <sz val="9"/>
      <color theme="0"/>
      <name val="ＭＳ Ｐゴシック"/>
      <family val="3"/>
      <charset val="128"/>
    </font>
    <font>
      <sz val="11"/>
      <color theme="0"/>
      <name val="ＭＳ Ｐゴシック"/>
      <family val="3"/>
      <charset val="128"/>
    </font>
    <font>
      <sz val="12"/>
      <color indexed="12"/>
      <name val="ＭＳ Ｐゴシック"/>
      <family val="3"/>
      <charset val="128"/>
    </font>
    <font>
      <b/>
      <u/>
      <sz val="24"/>
      <name val="ＭＳ Ｐ明朝"/>
      <family val="1"/>
      <charset val="128"/>
    </font>
    <font>
      <sz val="20"/>
      <name val="MS UI Gothic"/>
      <family val="3"/>
      <charset val="128"/>
    </font>
    <font>
      <sz val="20"/>
      <name val="ＭＳ Ｐ明朝"/>
      <family val="1"/>
      <charset val="128"/>
    </font>
    <font>
      <u/>
      <sz val="12"/>
      <color rgb="FF0000FF"/>
      <name val="ＭＳ Ｐゴシック"/>
      <family val="3"/>
      <charset val="128"/>
    </font>
    <font>
      <u/>
      <sz val="8"/>
      <color indexed="12"/>
      <name val="ＭＳ Ｐゴシック"/>
      <family val="3"/>
      <charset val="128"/>
    </font>
    <font>
      <sz val="6"/>
      <name val="ＭＳ Ｐゴシック"/>
      <family val="2"/>
      <charset val="128"/>
      <scheme val="minor"/>
    </font>
    <font>
      <b/>
      <sz val="24"/>
      <name val="ＭＳ Ｐゴシック"/>
      <family val="3"/>
      <charset val="128"/>
    </font>
    <font>
      <sz val="12"/>
      <name val="ＭＳ Ｐ明朝"/>
      <family val="1"/>
      <charset val="128"/>
    </font>
    <font>
      <sz val="14"/>
      <name val="ＭＳ Ｐ明朝"/>
      <family val="1"/>
      <charset val="128"/>
    </font>
    <font>
      <sz val="18"/>
      <name val="ＭＳ Ｐ明朝"/>
      <family val="1"/>
      <charset val="128"/>
    </font>
    <font>
      <b/>
      <sz val="12"/>
      <color rgb="FFFF0000"/>
      <name val="ＭＳ Ｐゴシック"/>
      <family val="3"/>
      <charset val="128"/>
    </font>
    <font>
      <sz val="7"/>
      <color rgb="FFFF0000"/>
      <name val="ＭＳ Ｐゴシック"/>
      <family val="3"/>
      <charset val="128"/>
    </font>
    <font>
      <sz val="11"/>
      <color rgb="FF000000"/>
      <name val="ＭＳ Ｐゴシック"/>
      <family val="3"/>
      <charset val="128"/>
    </font>
    <font>
      <sz val="11"/>
      <color rgb="FF33CCFF"/>
      <name val="ＭＳ Ｐゴシック"/>
      <family val="3"/>
      <charset val="128"/>
    </font>
    <font>
      <sz val="9"/>
      <color rgb="FFFF0000"/>
      <name val="ＭＳ Ｐゴシック"/>
      <family val="3"/>
      <charset val="128"/>
    </font>
    <font>
      <sz val="9"/>
      <color theme="3" tint="-0.249977111117893"/>
      <name val="ＭＳ Ｐゴシック"/>
      <family val="3"/>
      <charset val="128"/>
    </font>
    <font>
      <sz val="12"/>
      <color rgb="FFFF0000"/>
      <name val="ＭＳ Ｐゴシック"/>
      <family val="3"/>
      <charset val="128"/>
    </font>
    <font>
      <sz val="8"/>
      <color rgb="FFFF0000"/>
      <name val="ＭＳ Ｐゴシック"/>
      <family val="3"/>
      <charset val="128"/>
    </font>
    <font>
      <sz val="6"/>
      <color rgb="FFFF0000"/>
      <name val="ＭＳ Ｐゴシック"/>
      <family val="3"/>
      <charset val="128"/>
    </font>
  </fonts>
  <fills count="14">
    <fill>
      <patternFill patternType="none"/>
    </fill>
    <fill>
      <patternFill patternType="gray125"/>
    </fill>
    <fill>
      <patternFill patternType="solid">
        <fgColor indexed="9"/>
        <bgColor indexed="64"/>
      </patternFill>
    </fill>
    <fill>
      <patternFill patternType="solid">
        <fgColor theme="4" tint="0.59996337778862885"/>
        <bgColor indexed="64"/>
      </patternFill>
    </fill>
    <fill>
      <patternFill patternType="solid">
        <fgColor rgb="FFC6EFCE"/>
      </patternFill>
    </fill>
    <fill>
      <patternFill patternType="solid">
        <fgColor indexed="44"/>
        <bgColor indexed="64"/>
      </patternFill>
    </fill>
    <fill>
      <patternFill patternType="solid">
        <fgColor rgb="FFFFFF00"/>
        <bgColor indexed="64"/>
      </patternFill>
    </fill>
    <fill>
      <patternFill patternType="solid">
        <fgColor rgb="FF99CCFF"/>
        <bgColor indexed="64"/>
      </patternFill>
    </fill>
    <fill>
      <patternFill patternType="solid">
        <fgColor rgb="FF66FF99"/>
        <bgColor indexed="64"/>
      </patternFill>
    </fill>
    <fill>
      <patternFill patternType="solid">
        <fgColor rgb="FFFFCCFF"/>
        <bgColor indexed="64"/>
      </patternFill>
    </fill>
    <fill>
      <patternFill patternType="solid">
        <fgColor rgb="FFF58223"/>
        <bgColor indexed="64"/>
      </patternFill>
    </fill>
    <fill>
      <patternFill patternType="solid">
        <fgColor rgb="FF92D050"/>
        <bgColor indexed="64"/>
      </patternFill>
    </fill>
    <fill>
      <patternFill patternType="solid">
        <fgColor rgb="FFFF6D6D"/>
        <bgColor indexed="64"/>
      </patternFill>
    </fill>
    <fill>
      <patternFill patternType="solid">
        <fgColor rgb="FFABFFC7"/>
        <bgColor indexed="64"/>
      </patternFill>
    </fill>
  </fills>
  <borders count="28">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diagonal/>
    </border>
    <border>
      <left style="thin">
        <color indexed="9"/>
      </left>
      <right style="thin">
        <color indexed="9"/>
      </right>
      <top style="thin">
        <color indexed="9"/>
      </top>
      <bottom style="thin">
        <color indexed="9"/>
      </bottom>
      <diagonal/>
    </border>
    <border>
      <left/>
      <right style="thin">
        <color indexed="9"/>
      </right>
      <top style="thin">
        <color indexed="9"/>
      </top>
      <bottom style="thin">
        <color indexed="9"/>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right/>
      <top style="thin">
        <color auto="1"/>
      </top>
      <bottom style="thin">
        <color auto="1"/>
      </bottom>
      <diagonal/>
    </border>
    <border>
      <left style="thin">
        <color indexed="64"/>
      </left>
      <right/>
      <top style="thin">
        <color indexed="64"/>
      </top>
      <bottom style="thin">
        <color indexed="64"/>
      </bottom>
      <diagonal/>
    </border>
  </borders>
  <cellStyleXfs count="7">
    <xf numFmtId="0" fontId="0" fillId="0" borderId="0">
      <alignment vertical="center"/>
    </xf>
    <xf numFmtId="0" fontId="2"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1" fillId="0" borderId="0"/>
    <xf numFmtId="0" fontId="1" fillId="0" borderId="0"/>
    <xf numFmtId="0" fontId="1" fillId="0" borderId="0">
      <alignment vertical="center"/>
    </xf>
    <xf numFmtId="0" fontId="34" fillId="4" borderId="0" applyNumberFormat="0" applyBorder="0" applyAlignment="0" applyProtection="0">
      <alignment vertical="center"/>
    </xf>
  </cellStyleXfs>
  <cellXfs count="294">
    <xf numFmtId="0" fontId="0" fillId="0" borderId="0" xfId="0">
      <alignment vertical="center"/>
    </xf>
    <xf numFmtId="0" fontId="5" fillId="0" borderId="0" xfId="5" applyFont="1">
      <alignment vertical="center"/>
    </xf>
    <xf numFmtId="0" fontId="8" fillId="0" borderId="0" xfId="1" applyFont="1" applyAlignment="1" applyProtection="1">
      <alignment horizontal="left" vertical="center"/>
    </xf>
    <xf numFmtId="0" fontId="4" fillId="0" borderId="1" xfId="3" applyFont="1" applyBorder="1" applyAlignment="1" applyProtection="1">
      <alignment horizontal="left" vertical="center"/>
    </xf>
    <xf numFmtId="0" fontId="4" fillId="0" borderId="6" xfId="3" applyFont="1" applyBorder="1" applyAlignment="1" applyProtection="1">
      <alignment horizontal="left" vertical="center"/>
    </xf>
    <xf numFmtId="38" fontId="4" fillId="0" borderId="1" xfId="2" applyFont="1" applyBorder="1" applyAlignment="1" applyProtection="1">
      <alignment horizontal="left" vertical="center"/>
    </xf>
    <xf numFmtId="38" fontId="4" fillId="0" borderId="6" xfId="2" applyFont="1" applyBorder="1" applyAlignment="1" applyProtection="1">
      <alignment horizontal="left" vertical="center"/>
    </xf>
    <xf numFmtId="38" fontId="4" fillId="0" borderId="3" xfId="2" applyFont="1" applyBorder="1" applyAlignment="1" applyProtection="1">
      <alignment horizontal="left" vertical="center"/>
    </xf>
    <xf numFmtId="38" fontId="4" fillId="0" borderId="1" xfId="2" applyFont="1" applyBorder="1" applyAlignment="1" applyProtection="1">
      <alignment vertical="center"/>
    </xf>
    <xf numFmtId="38" fontId="4" fillId="0" borderId="3" xfId="2" applyFont="1" applyBorder="1" applyAlignment="1" applyProtection="1">
      <alignment vertical="center"/>
    </xf>
    <xf numFmtId="0" fontId="1" fillId="0" borderId="5" xfId="3" applyFont="1" applyBorder="1" applyAlignment="1" applyProtection="1">
      <alignment horizontal="center" vertical="center"/>
    </xf>
    <xf numFmtId="0" fontId="4" fillId="0" borderId="12" xfId="3" applyFont="1" applyBorder="1" applyAlignment="1" applyProtection="1">
      <alignment horizontal="centerContinuous" vertical="center"/>
    </xf>
    <xf numFmtId="0" fontId="4" fillId="0" borderId="14" xfId="3" applyFont="1" applyBorder="1" applyAlignment="1" applyProtection="1">
      <alignment horizontal="centerContinuous" vertical="center"/>
    </xf>
    <xf numFmtId="0" fontId="4" fillId="0" borderId="5" xfId="3" applyFont="1" applyBorder="1" applyAlignment="1" applyProtection="1">
      <alignment horizontal="center" vertical="center"/>
    </xf>
    <xf numFmtId="49" fontId="13" fillId="0" borderId="2" xfId="3" applyNumberFormat="1" applyFont="1" applyBorder="1" applyAlignment="1" applyProtection="1">
      <alignment vertical="center"/>
    </xf>
    <xf numFmtId="0" fontId="4" fillId="0" borderId="0" xfId="3" applyFont="1" applyBorder="1" applyAlignment="1" applyProtection="1">
      <alignment vertical="center"/>
    </xf>
    <xf numFmtId="49" fontId="13" fillId="0" borderId="16" xfId="3" applyNumberFormat="1" applyFont="1" applyBorder="1" applyAlignment="1" applyProtection="1">
      <alignment vertical="center"/>
    </xf>
    <xf numFmtId="38" fontId="9" fillId="0" borderId="0" xfId="2" applyFont="1" applyAlignment="1" applyProtection="1">
      <alignment vertical="center"/>
    </xf>
    <xf numFmtId="38" fontId="17" fillId="0" borderId="0" xfId="2" applyFont="1" applyAlignment="1" applyProtection="1">
      <alignment vertical="center"/>
    </xf>
    <xf numFmtId="38" fontId="9" fillId="0" borderId="0" xfId="2" applyFont="1" applyBorder="1" applyAlignment="1" applyProtection="1">
      <alignment horizontal="center" vertical="center"/>
    </xf>
    <xf numFmtId="38" fontId="9" fillId="0" borderId="0" xfId="2" applyFont="1" applyBorder="1" applyAlignment="1" applyProtection="1">
      <alignment vertical="center"/>
    </xf>
    <xf numFmtId="38" fontId="9" fillId="0" borderId="0" xfId="2" applyFont="1" applyAlignment="1">
      <alignment vertical="center"/>
    </xf>
    <xf numFmtId="38" fontId="9" fillId="0" borderId="8" xfId="2" applyFont="1" applyBorder="1" applyAlignment="1" applyProtection="1">
      <alignment horizontal="center" vertical="center"/>
    </xf>
    <xf numFmtId="38" fontId="9" fillId="0" borderId="8" xfId="2" applyFont="1" applyBorder="1" applyAlignment="1" applyProtection="1">
      <alignment vertical="center"/>
    </xf>
    <xf numFmtId="38" fontId="9" fillId="0" borderId="6" xfId="2" applyFont="1" applyBorder="1" applyAlignment="1" applyProtection="1">
      <alignment vertical="center"/>
    </xf>
    <xf numFmtId="38" fontId="9" fillId="0" borderId="3" xfId="2" applyFont="1" applyBorder="1" applyAlignment="1" applyProtection="1">
      <alignment vertical="center"/>
    </xf>
    <xf numFmtId="179" fontId="9" fillId="0" borderId="0" xfId="2" applyNumberFormat="1" applyFont="1" applyBorder="1" applyAlignment="1" applyProtection="1">
      <alignment vertical="center"/>
    </xf>
    <xf numFmtId="0" fontId="18" fillId="0" borderId="0" xfId="4" applyFont="1" applyBorder="1" applyAlignment="1">
      <alignment vertical="center"/>
    </xf>
    <xf numFmtId="179" fontId="1" fillId="0" borderId="0" xfId="2" applyNumberFormat="1" applyFont="1" applyBorder="1" applyAlignment="1" applyProtection="1">
      <alignment vertical="center"/>
    </xf>
    <xf numFmtId="38" fontId="1" fillId="0" borderId="0" xfId="2" applyFont="1" applyAlignment="1">
      <alignment vertical="center"/>
    </xf>
    <xf numFmtId="38" fontId="1" fillId="0" borderId="0" xfId="2" applyFont="1" applyBorder="1" applyAlignment="1" applyProtection="1">
      <alignment vertical="center"/>
    </xf>
    <xf numFmtId="179" fontId="9" fillId="0" borderId="0" xfId="2" applyNumberFormat="1" applyFont="1" applyBorder="1" applyAlignment="1">
      <alignment vertical="center"/>
    </xf>
    <xf numFmtId="38" fontId="4" fillId="0" borderId="15" xfId="2" applyFont="1" applyFill="1" applyBorder="1" applyAlignment="1" applyProtection="1">
      <alignment vertical="center"/>
    </xf>
    <xf numFmtId="179" fontId="9" fillId="0" borderId="5" xfId="2" applyNumberFormat="1" applyFont="1" applyFill="1" applyBorder="1" applyAlignment="1" applyProtection="1">
      <alignment vertical="center"/>
    </xf>
    <xf numFmtId="3" fontId="13" fillId="0" borderId="16" xfId="3" applyNumberFormat="1" applyFont="1" applyBorder="1" applyAlignment="1" applyProtection="1">
      <alignment vertical="center"/>
    </xf>
    <xf numFmtId="49" fontId="13" fillId="0" borderId="2" xfId="0" applyNumberFormat="1" applyFont="1" applyBorder="1" applyAlignment="1" applyProtection="1">
      <alignment vertical="center"/>
    </xf>
    <xf numFmtId="49" fontId="13" fillId="0" borderId="16" xfId="0" applyNumberFormat="1" applyFont="1" applyBorder="1" applyAlignment="1" applyProtection="1">
      <alignment vertical="center"/>
    </xf>
    <xf numFmtId="38" fontId="9" fillId="0" borderId="6" xfId="2" applyFont="1" applyBorder="1" applyAlignment="1">
      <alignment vertical="center"/>
    </xf>
    <xf numFmtId="38" fontId="22" fillId="0" borderId="0" xfId="2" applyFont="1" applyAlignment="1">
      <alignment vertical="center"/>
    </xf>
    <xf numFmtId="38" fontId="22" fillId="0" borderId="0" xfId="2" applyFont="1" applyFill="1" applyAlignment="1">
      <alignment vertical="center"/>
    </xf>
    <xf numFmtId="38" fontId="21" fillId="0" borderId="0" xfId="2" applyFont="1" applyAlignment="1">
      <alignment vertical="center"/>
    </xf>
    <xf numFmtId="38" fontId="21" fillId="0" borderId="0" xfId="2" applyFont="1" applyFill="1" applyAlignment="1">
      <alignment vertical="center"/>
    </xf>
    <xf numFmtId="0" fontId="10" fillId="0" borderId="5" xfId="3" applyFont="1" applyBorder="1" applyAlignment="1" applyProtection="1">
      <alignment horizontal="center" vertical="center"/>
    </xf>
    <xf numFmtId="0" fontId="24" fillId="0" borderId="13" xfId="3" applyFont="1" applyBorder="1" applyAlignment="1" applyProtection="1">
      <alignment horizontal="centerContinuous" vertical="center"/>
    </xf>
    <xf numFmtId="0" fontId="24" fillId="0" borderId="12" xfId="3" applyFont="1" applyBorder="1" applyAlignment="1" applyProtection="1">
      <alignment horizontal="centerContinuous" vertical="center"/>
    </xf>
    <xf numFmtId="0" fontId="24" fillId="0" borderId="14" xfId="3" applyFont="1" applyBorder="1" applyAlignment="1" applyProtection="1">
      <alignment horizontal="centerContinuous" vertical="center"/>
    </xf>
    <xf numFmtId="0" fontId="25" fillId="2" borderId="0" xfId="3" applyFont="1" applyFill="1" applyBorder="1" applyAlignment="1" applyProtection="1">
      <alignment horizontal="left" vertical="center"/>
    </xf>
    <xf numFmtId="38" fontId="5" fillId="0" borderId="15" xfId="2" applyFont="1" applyFill="1" applyBorder="1" applyAlignment="1" applyProtection="1">
      <alignment vertical="top" wrapText="1"/>
    </xf>
    <xf numFmtId="38" fontId="5" fillId="0" borderId="15" xfId="2" applyFont="1" applyFill="1" applyBorder="1" applyAlignment="1" applyProtection="1">
      <alignment vertical="center" wrapText="1"/>
    </xf>
    <xf numFmtId="38" fontId="27" fillId="2" borderId="0" xfId="2" applyFont="1" applyFill="1" applyAlignment="1">
      <alignment vertical="center"/>
    </xf>
    <xf numFmtId="38" fontId="27" fillId="2" borderId="17" xfId="2" applyFont="1" applyFill="1" applyBorder="1" applyAlignment="1">
      <alignment vertical="center"/>
    </xf>
    <xf numFmtId="38" fontId="28" fillId="2" borderId="0" xfId="2" applyFont="1" applyFill="1" applyAlignment="1">
      <alignment vertical="center"/>
    </xf>
    <xf numFmtId="38" fontId="29" fillId="2" borderId="17" xfId="2" applyFont="1" applyFill="1" applyBorder="1" applyAlignment="1">
      <alignment vertical="center"/>
    </xf>
    <xf numFmtId="195" fontId="23" fillId="0" borderId="6" xfId="2" applyNumberFormat="1" applyFont="1" applyBorder="1" applyAlignment="1">
      <alignment horizontal="center" vertical="center"/>
    </xf>
    <xf numFmtId="196" fontId="23" fillId="0" borderId="0" xfId="2" applyNumberFormat="1" applyFont="1" applyBorder="1" applyAlignment="1">
      <alignment horizontal="center" vertical="center"/>
    </xf>
    <xf numFmtId="184" fontId="7" fillId="0" borderId="0" xfId="0" applyNumberFormat="1" applyFont="1" applyBorder="1" applyAlignment="1">
      <alignment vertical="center"/>
    </xf>
    <xf numFmtId="0" fontId="0" fillId="0" borderId="0" xfId="0" applyBorder="1" applyAlignment="1">
      <alignment horizontal="center" vertical="center"/>
    </xf>
    <xf numFmtId="0" fontId="1" fillId="0" borderId="0" xfId="0" applyFont="1" applyBorder="1" applyAlignment="1">
      <alignment horizontal="center" vertical="center"/>
    </xf>
    <xf numFmtId="179" fontId="20" fillId="0" borderId="10" xfId="2" applyNumberFormat="1" applyFont="1" applyBorder="1" applyAlignment="1">
      <alignment vertical="center"/>
    </xf>
    <xf numFmtId="179" fontId="20" fillId="0" borderId="0" xfId="2" applyNumberFormat="1" applyFont="1" applyBorder="1" applyAlignment="1">
      <alignment vertical="center"/>
    </xf>
    <xf numFmtId="38" fontId="22" fillId="0" borderId="18" xfId="2" applyFont="1" applyBorder="1" applyAlignment="1">
      <alignment vertical="center"/>
    </xf>
    <xf numFmtId="38" fontId="9" fillId="0" borderId="1" xfId="2" applyFont="1" applyBorder="1" applyAlignment="1" applyProtection="1"/>
    <xf numFmtId="38" fontId="9" fillId="0" borderId="6" xfId="2" applyFont="1" applyBorder="1" applyAlignment="1" applyProtection="1"/>
    <xf numFmtId="0" fontId="13" fillId="0" borderId="13" xfId="3" applyNumberFormat="1" applyFont="1" applyFill="1" applyBorder="1" applyAlignment="1" applyProtection="1">
      <alignment vertical="center"/>
    </xf>
    <xf numFmtId="49" fontId="4" fillId="0" borderId="13" xfId="3" applyNumberFormat="1" applyFont="1" applyFill="1" applyBorder="1" applyAlignment="1" applyProtection="1">
      <alignment horizontal="center" vertical="center" shrinkToFit="1"/>
    </xf>
    <xf numFmtId="49" fontId="4" fillId="0" borderId="14" xfId="3" applyNumberFormat="1" applyFont="1" applyBorder="1" applyAlignment="1" applyProtection="1">
      <alignment horizontal="center" vertical="center"/>
    </xf>
    <xf numFmtId="49" fontId="9" fillId="0" borderId="14" xfId="2" applyNumberFormat="1" applyFont="1" applyFill="1" applyBorder="1" applyAlignment="1" applyProtection="1">
      <alignment horizontal="right" vertical="center"/>
    </xf>
    <xf numFmtId="0" fontId="4" fillId="0" borderId="13" xfId="3" applyFont="1" applyBorder="1" applyAlignment="1" applyProtection="1">
      <alignment horizontal="center" vertical="center"/>
    </xf>
    <xf numFmtId="49" fontId="14" fillId="0" borderId="14" xfId="2" applyNumberFormat="1" applyFont="1" applyFill="1" applyBorder="1" applyAlignment="1" applyProtection="1">
      <alignment horizontal="center" vertical="center"/>
      <protection locked="0"/>
    </xf>
    <xf numFmtId="38" fontId="5" fillId="0" borderId="15" xfId="2" applyFont="1" applyFill="1" applyBorder="1" applyAlignment="1" applyProtection="1">
      <alignment vertical="center" shrinkToFit="1"/>
    </xf>
    <xf numFmtId="49" fontId="31" fillId="0" borderId="12" xfId="3" applyNumberFormat="1" applyFont="1" applyFill="1" applyBorder="1" applyAlignment="1" applyProtection="1">
      <alignment horizontal="left" vertical="center"/>
    </xf>
    <xf numFmtId="49" fontId="31" fillId="0" borderId="12" xfId="3" applyNumberFormat="1" applyFont="1" applyFill="1" applyBorder="1" applyAlignment="1" applyProtection="1">
      <alignment horizontal="center" vertical="center" shrinkToFit="1"/>
    </xf>
    <xf numFmtId="0" fontId="31" fillId="0" borderId="12" xfId="3" applyFont="1" applyBorder="1" applyAlignment="1" applyProtection="1">
      <alignment horizontal="centerContinuous" vertical="center"/>
    </xf>
    <xf numFmtId="178" fontId="26" fillId="0" borderId="13" xfId="3" applyNumberFormat="1" applyFont="1" applyFill="1" applyBorder="1" applyAlignment="1" applyProtection="1">
      <alignment vertical="center" shrinkToFit="1"/>
      <protection locked="0"/>
    </xf>
    <xf numFmtId="38" fontId="4" fillId="0" borderId="15" xfId="2" applyFont="1" applyFill="1" applyBorder="1" applyAlignment="1" applyProtection="1">
      <alignment vertical="center" shrinkToFit="1"/>
    </xf>
    <xf numFmtId="0" fontId="0" fillId="0" borderId="14" xfId="0" applyFill="1" applyBorder="1">
      <alignment vertical="center"/>
    </xf>
    <xf numFmtId="0" fontId="0" fillId="0" borderId="13" xfId="0" applyFill="1" applyBorder="1">
      <alignment vertical="center"/>
    </xf>
    <xf numFmtId="0" fontId="0" fillId="0" borderId="6" xfId="0" applyBorder="1">
      <alignment vertical="center"/>
    </xf>
    <xf numFmtId="0" fontId="0" fillId="0" borderId="3" xfId="0" applyBorder="1">
      <alignment vertical="center"/>
    </xf>
    <xf numFmtId="38" fontId="4" fillId="0" borderId="6" xfId="2" applyFont="1" applyBorder="1" applyAlignment="1" applyProtection="1">
      <alignment vertical="center"/>
    </xf>
    <xf numFmtId="49" fontId="4" fillId="0" borderId="13" xfId="0" applyNumberFormat="1" applyFont="1" applyFill="1" applyBorder="1" applyAlignment="1" applyProtection="1">
      <alignment horizontal="center" vertical="center" shrinkToFit="1"/>
    </xf>
    <xf numFmtId="181" fontId="9" fillId="0" borderId="5" xfId="2" applyNumberFormat="1" applyFont="1" applyBorder="1" applyAlignment="1" applyProtection="1">
      <alignment vertical="center"/>
    </xf>
    <xf numFmtId="38" fontId="14" fillId="0" borderId="15" xfId="2" applyFont="1" applyFill="1" applyBorder="1" applyAlignment="1" applyProtection="1">
      <alignment vertical="center" wrapText="1" shrinkToFit="1"/>
    </xf>
    <xf numFmtId="49" fontId="13" fillId="0" borderId="16" xfId="3" applyNumberFormat="1" applyFont="1" applyBorder="1" applyAlignment="1" applyProtection="1">
      <alignment vertical="center" shrinkToFit="1"/>
    </xf>
    <xf numFmtId="38" fontId="5" fillId="0" borderId="15" xfId="2" applyFont="1" applyFill="1" applyBorder="1" applyAlignment="1" applyProtection="1">
      <alignment vertical="center" wrapText="1" shrinkToFit="1"/>
    </xf>
    <xf numFmtId="49" fontId="13" fillId="0" borderId="7" xfId="3" applyNumberFormat="1" applyFont="1" applyBorder="1" applyAlignment="1" applyProtection="1">
      <alignment vertical="center"/>
    </xf>
    <xf numFmtId="0" fontId="9" fillId="0" borderId="0" xfId="2" applyNumberFormat="1" applyFont="1" applyAlignment="1">
      <alignment vertical="center"/>
    </xf>
    <xf numFmtId="0" fontId="1" fillId="0" borderId="0" xfId="2" applyNumberFormat="1" applyFont="1" applyAlignment="1">
      <alignment vertical="center"/>
    </xf>
    <xf numFmtId="38" fontId="9" fillId="0" borderId="14" xfId="2" applyFont="1" applyBorder="1" applyAlignment="1" applyProtection="1">
      <alignment horizontal="center" vertical="center"/>
    </xf>
    <xf numFmtId="0" fontId="6" fillId="0" borderId="0" xfId="3" applyFont="1" applyFill="1" applyBorder="1" applyAlignment="1" applyProtection="1">
      <alignment horizontal="center" vertical="center"/>
    </xf>
    <xf numFmtId="0" fontId="0" fillId="7" borderId="0" xfId="0" applyFill="1">
      <alignment vertical="center"/>
    </xf>
    <xf numFmtId="183" fontId="6" fillId="5" borderId="0" xfId="3" applyNumberFormat="1" applyFont="1" applyFill="1" applyBorder="1" applyAlignment="1" applyProtection="1">
      <alignment vertical="center" shrinkToFit="1"/>
    </xf>
    <xf numFmtId="183" fontId="6" fillId="0" borderId="0" xfId="3" applyNumberFormat="1" applyFont="1" applyFill="1" applyBorder="1" applyAlignment="1" applyProtection="1">
      <alignment vertical="center" shrinkToFit="1"/>
    </xf>
    <xf numFmtId="0" fontId="35" fillId="7" borderId="0" xfId="3" applyFont="1" applyFill="1" applyBorder="1" applyAlignment="1" applyProtection="1">
      <alignment vertical="center"/>
    </xf>
    <xf numFmtId="0" fontId="35" fillId="0" borderId="0" xfId="3" applyFont="1" applyFill="1" applyBorder="1" applyAlignment="1" applyProtection="1">
      <alignment vertical="center"/>
    </xf>
    <xf numFmtId="0" fontId="7" fillId="7" borderId="0" xfId="0" applyFont="1" applyFill="1">
      <alignment vertical="center"/>
    </xf>
    <xf numFmtId="0" fontId="7" fillId="0" borderId="0" xfId="0" applyFont="1">
      <alignment vertical="center"/>
    </xf>
    <xf numFmtId="183" fontId="6" fillId="6" borderId="0" xfId="3" applyNumberFormat="1" applyFont="1" applyFill="1" applyBorder="1" applyAlignment="1" applyProtection="1">
      <alignment vertical="center" shrinkToFit="1"/>
    </xf>
    <xf numFmtId="0" fontId="6" fillId="6" borderId="0" xfId="3" applyFont="1" applyFill="1" applyBorder="1" applyAlignment="1" applyProtection="1">
      <alignment vertical="center"/>
    </xf>
    <xf numFmtId="0" fontId="6" fillId="7" borderId="0" xfId="3" applyFont="1" applyFill="1" applyBorder="1" applyAlignment="1" applyProtection="1">
      <alignment vertical="center"/>
    </xf>
    <xf numFmtId="0" fontId="6" fillId="8" borderId="0" xfId="3" applyFont="1" applyFill="1" applyBorder="1" applyAlignment="1" applyProtection="1">
      <alignment vertical="center"/>
    </xf>
    <xf numFmtId="49" fontId="19" fillId="0" borderId="13" xfId="0" applyNumberFormat="1" applyFont="1" applyFill="1" applyBorder="1" applyAlignment="1" applyProtection="1">
      <alignment horizontal="center" vertical="center"/>
    </xf>
    <xf numFmtId="49" fontId="36" fillId="0" borderId="12" xfId="3" applyNumberFormat="1" applyFont="1" applyFill="1" applyBorder="1" applyAlignment="1" applyProtection="1">
      <alignment horizontal="center" vertical="center"/>
    </xf>
    <xf numFmtId="9" fontId="37" fillId="0" borderId="5" xfId="3" applyNumberFormat="1" applyFont="1" applyBorder="1" applyAlignment="1" applyProtection="1">
      <alignment vertical="center"/>
      <protection locked="0"/>
    </xf>
    <xf numFmtId="9" fontId="31" fillId="0" borderId="13" xfId="3" applyNumberFormat="1" applyFont="1" applyBorder="1" applyAlignment="1" applyProtection="1">
      <alignment horizontal="centerContinuous" vertical="center"/>
      <protection locked="0"/>
    </xf>
    <xf numFmtId="38" fontId="4" fillId="0" borderId="14" xfId="2" applyFont="1" applyBorder="1" applyAlignment="1" applyProtection="1">
      <alignment vertical="center"/>
    </xf>
    <xf numFmtId="0" fontId="23" fillId="0" borderId="13" xfId="2" applyNumberFormat="1" applyFont="1" applyBorder="1" applyAlignment="1">
      <alignment vertical="center"/>
    </xf>
    <xf numFmtId="186" fontId="4" fillId="0" borderId="5" xfId="2" applyNumberFormat="1" applyFont="1" applyBorder="1" applyAlignment="1" applyProtection="1">
      <alignment vertical="center"/>
    </xf>
    <xf numFmtId="186" fontId="38" fillId="0" borderId="5" xfId="2" applyNumberFormat="1" applyFont="1" applyBorder="1" applyAlignment="1" applyProtection="1">
      <alignment vertical="center"/>
    </xf>
    <xf numFmtId="179" fontId="4" fillId="0" borderId="5" xfId="2" applyNumberFormat="1" applyFont="1" applyBorder="1" applyAlignment="1" applyProtection="1">
      <alignment vertical="center"/>
    </xf>
    <xf numFmtId="179" fontId="38" fillId="0" borderId="5" xfId="2" applyNumberFormat="1" applyFont="1" applyBorder="1" applyAlignment="1" applyProtection="1">
      <alignment vertical="center"/>
    </xf>
    <xf numFmtId="38" fontId="4" fillId="0" borderId="5" xfId="2" applyFont="1" applyBorder="1" applyAlignment="1" applyProtection="1">
      <alignment horizontal="right" vertical="center"/>
    </xf>
    <xf numFmtId="0" fontId="19" fillId="0" borderId="14" xfId="0" applyFont="1" applyBorder="1" applyAlignment="1">
      <alignment horizontal="center" vertical="center"/>
    </xf>
    <xf numFmtId="0" fontId="0" fillId="0" borderId="0" xfId="0" applyBorder="1">
      <alignment vertical="center"/>
    </xf>
    <xf numFmtId="0" fontId="6" fillId="9" borderId="0" xfId="3" applyFont="1" applyFill="1" applyBorder="1" applyAlignment="1" applyProtection="1">
      <alignment vertical="center"/>
    </xf>
    <xf numFmtId="0" fontId="6" fillId="12" borderId="0" xfId="3" applyFont="1" applyFill="1" applyBorder="1" applyAlignment="1" applyProtection="1">
      <alignment vertical="center"/>
    </xf>
    <xf numFmtId="0" fontId="6" fillId="10" borderId="0" xfId="3" applyFont="1" applyFill="1" applyBorder="1" applyAlignment="1" applyProtection="1">
      <alignment vertical="center"/>
    </xf>
    <xf numFmtId="0" fontId="6" fillId="11" borderId="0" xfId="3" applyFont="1" applyFill="1" applyBorder="1" applyAlignment="1" applyProtection="1">
      <alignment vertical="center"/>
    </xf>
    <xf numFmtId="0" fontId="7" fillId="9" borderId="0" xfId="0" applyFont="1" applyFill="1" applyBorder="1">
      <alignment vertical="center"/>
    </xf>
    <xf numFmtId="0" fontId="7" fillId="12" borderId="0" xfId="0" applyFont="1" applyFill="1" applyBorder="1">
      <alignment vertical="center"/>
    </xf>
    <xf numFmtId="0" fontId="7" fillId="8" borderId="0" xfId="0" applyFont="1" applyFill="1" applyBorder="1">
      <alignment vertical="center"/>
    </xf>
    <xf numFmtId="0" fontId="7" fillId="7" borderId="0" xfId="0" applyFont="1" applyFill="1" applyBorder="1">
      <alignment vertical="center"/>
    </xf>
    <xf numFmtId="0" fontId="7" fillId="10" borderId="0" xfId="0" applyFont="1" applyFill="1" applyBorder="1">
      <alignment vertical="center"/>
    </xf>
    <xf numFmtId="0" fontId="7" fillId="11" borderId="0" xfId="0" applyFont="1" applyFill="1" applyBorder="1">
      <alignment vertical="center"/>
    </xf>
    <xf numFmtId="0" fontId="7" fillId="6" borderId="0" xfId="0" applyFont="1" applyFill="1" applyBorder="1">
      <alignment vertical="center"/>
    </xf>
    <xf numFmtId="183" fontId="6" fillId="9" borderId="0" xfId="3" applyNumberFormat="1" applyFont="1" applyFill="1" applyBorder="1" applyAlignment="1" applyProtection="1">
      <alignment vertical="center" shrinkToFit="1"/>
    </xf>
    <xf numFmtId="183" fontId="6" fillId="12" borderId="0" xfId="3" applyNumberFormat="1" applyFont="1" applyFill="1" applyBorder="1" applyAlignment="1" applyProtection="1">
      <alignment vertical="center" shrinkToFit="1"/>
    </xf>
    <xf numFmtId="183" fontId="6" fillId="8" borderId="0" xfId="3" applyNumberFormat="1" applyFont="1" applyFill="1" applyBorder="1" applyAlignment="1" applyProtection="1">
      <alignment vertical="center" shrinkToFit="1"/>
    </xf>
    <xf numFmtId="183" fontId="6" fillId="7" borderId="0" xfId="3" applyNumberFormat="1" applyFont="1" applyFill="1" applyBorder="1" applyAlignment="1" applyProtection="1">
      <alignment vertical="center" shrinkToFit="1"/>
    </xf>
    <xf numFmtId="183" fontId="6" fillId="10" borderId="0" xfId="3" applyNumberFormat="1" applyFont="1" applyFill="1" applyBorder="1" applyAlignment="1" applyProtection="1">
      <alignment vertical="center" shrinkToFit="1"/>
    </xf>
    <xf numFmtId="183" fontId="6" fillId="11" borderId="0" xfId="3" applyNumberFormat="1" applyFont="1" applyFill="1" applyBorder="1" applyAlignment="1" applyProtection="1">
      <alignment vertical="center" shrinkToFit="1"/>
    </xf>
    <xf numFmtId="179" fontId="7" fillId="9" borderId="0" xfId="0" applyNumberFormat="1" applyFont="1" applyFill="1" applyBorder="1">
      <alignment vertical="center"/>
    </xf>
    <xf numFmtId="178" fontId="7" fillId="7" borderId="0" xfId="0" applyNumberFormat="1" applyFont="1" applyFill="1" applyBorder="1">
      <alignment vertical="center"/>
    </xf>
    <xf numFmtId="49" fontId="31" fillId="0" borderId="19" xfId="3" applyNumberFormat="1" applyFont="1" applyFill="1" applyBorder="1" applyAlignment="1" applyProtection="1">
      <alignment horizontal="center" vertical="center" shrinkToFit="1"/>
    </xf>
    <xf numFmtId="49" fontId="9" fillId="0" borderId="20" xfId="2" applyNumberFormat="1" applyFont="1" applyFill="1" applyBorder="1" applyAlignment="1" applyProtection="1">
      <alignment horizontal="right" vertical="center"/>
    </xf>
    <xf numFmtId="38" fontId="5" fillId="0" borderId="15" xfId="2" applyFont="1" applyFill="1" applyBorder="1" applyAlignment="1" applyProtection="1">
      <alignment horizontal="left" vertical="center" wrapText="1"/>
    </xf>
    <xf numFmtId="0" fontId="39" fillId="0" borderId="0" xfId="0" applyFont="1" applyFill="1" applyAlignment="1">
      <alignment horizontal="center" vertical="center"/>
    </xf>
    <xf numFmtId="0" fontId="0" fillId="0" borderId="0" xfId="0" applyFill="1" applyAlignment="1"/>
    <xf numFmtId="0" fontId="0" fillId="0" borderId="0" xfId="0" applyAlignment="1"/>
    <xf numFmtId="0" fontId="40"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7" fillId="0" borderId="22" xfId="5" applyFont="1" applyFill="1" applyBorder="1" applyAlignment="1">
      <alignment horizontal="center" vertical="distributed"/>
    </xf>
    <xf numFmtId="0" fontId="0" fillId="0" borderId="7" xfId="0" applyBorder="1" applyAlignment="1">
      <alignment horizontal="center" vertical="distributed"/>
    </xf>
    <xf numFmtId="0" fontId="8" fillId="0" borderId="0" xfId="1" applyFont="1" applyAlignment="1" applyProtection="1">
      <alignment vertical="center"/>
    </xf>
    <xf numFmtId="0" fontId="42" fillId="0" borderId="0" xfId="1" applyFont="1" applyAlignment="1" applyProtection="1">
      <alignment vertical="center"/>
    </xf>
    <xf numFmtId="0" fontId="4" fillId="0" borderId="21" xfId="5" applyFont="1" applyFill="1" applyBorder="1">
      <alignment vertical="center"/>
    </xf>
    <xf numFmtId="0" fontId="37" fillId="0" borderId="0" xfId="0" applyFont="1" applyFill="1" applyAlignment="1"/>
    <xf numFmtId="0" fontId="4" fillId="13" borderId="5" xfId="0" applyFont="1" applyFill="1" applyBorder="1" applyAlignment="1">
      <alignment horizontal="distributed" vertical="center"/>
    </xf>
    <xf numFmtId="0" fontId="0" fillId="0" borderId="0" xfId="0" applyProtection="1">
      <alignment vertical="center"/>
      <protection locked="0"/>
    </xf>
    <xf numFmtId="49" fontId="48" fillId="0" borderId="21" xfId="5" applyNumberFormat="1" applyFont="1" applyBorder="1" applyAlignment="1" applyProtection="1">
      <alignment horizontal="left" vertical="center"/>
      <protection locked="0"/>
    </xf>
    <xf numFmtId="0" fontId="18" fillId="0" borderId="0" xfId="0" applyFont="1" applyAlignment="1">
      <alignment vertical="center" shrinkToFit="1"/>
    </xf>
    <xf numFmtId="49" fontId="47" fillId="0" borderId="21" xfId="5" applyNumberFormat="1" applyFont="1" applyBorder="1" applyAlignment="1" applyProtection="1">
      <alignment horizontal="left" vertical="center"/>
      <protection locked="0"/>
    </xf>
    <xf numFmtId="0" fontId="15" fillId="9" borderId="0" xfId="0" applyFont="1" applyFill="1" applyAlignment="1">
      <alignment vertical="center"/>
    </xf>
    <xf numFmtId="0" fontId="0" fillId="9" borderId="0" xfId="0" applyFill="1" applyAlignment="1"/>
    <xf numFmtId="38" fontId="5" fillId="0" borderId="15" xfId="2" applyFont="1" applyFill="1" applyBorder="1" applyAlignment="1" applyProtection="1">
      <alignment vertical="center"/>
    </xf>
    <xf numFmtId="49" fontId="19" fillId="0" borderId="23" xfId="0" applyNumberFormat="1" applyFont="1" applyFill="1" applyBorder="1" applyAlignment="1" applyProtection="1">
      <alignment horizontal="center" vertical="center"/>
    </xf>
    <xf numFmtId="0" fontId="52" fillId="0" borderId="0" xfId="0" applyFont="1" applyAlignment="1">
      <alignment horizontal="right" vertical="center"/>
    </xf>
    <xf numFmtId="0" fontId="0" fillId="0" borderId="0" xfId="0" applyAlignment="1" applyProtection="1">
      <alignment horizontal="right" vertical="center"/>
      <protection locked="0"/>
    </xf>
    <xf numFmtId="178" fontId="26" fillId="0" borderId="13" xfId="3" applyNumberFormat="1" applyFont="1" applyFill="1" applyBorder="1" applyAlignment="1" applyProtection="1">
      <alignment vertical="center" shrinkToFit="1"/>
    </xf>
    <xf numFmtId="49" fontId="23" fillId="0" borderId="13" xfId="2" applyNumberFormat="1" applyFont="1" applyBorder="1" applyAlignment="1">
      <alignment vertical="center" shrinkToFit="1"/>
    </xf>
    <xf numFmtId="0" fontId="4" fillId="0" borderId="9" xfId="1" applyNumberFormat="1" applyFont="1" applyBorder="1" applyAlignment="1" applyProtection="1">
      <alignment vertical="center" shrinkToFit="1"/>
    </xf>
    <xf numFmtId="0" fontId="4" fillId="0" borderId="14" xfId="1" applyNumberFormat="1" applyFont="1" applyBorder="1" applyAlignment="1" applyProtection="1">
      <alignment vertical="center" shrinkToFit="1"/>
    </xf>
    <xf numFmtId="49" fontId="4" fillId="0" borderId="23" xfId="0" applyNumberFormat="1" applyFont="1" applyFill="1" applyBorder="1" applyAlignment="1" applyProtection="1">
      <alignment horizontal="center" vertical="center" shrinkToFit="1"/>
    </xf>
    <xf numFmtId="49" fontId="9" fillId="0" borderId="24" xfId="2" applyNumberFormat="1" applyFont="1" applyFill="1" applyBorder="1" applyAlignment="1" applyProtection="1">
      <alignment horizontal="right" vertical="center"/>
    </xf>
    <xf numFmtId="179" fontId="9" fillId="0" borderId="21" xfId="2" applyNumberFormat="1" applyFont="1" applyFill="1" applyBorder="1" applyAlignment="1" applyProtection="1">
      <alignment vertical="center"/>
    </xf>
    <xf numFmtId="0" fontId="13" fillId="0" borderId="23" xfId="3" applyNumberFormat="1" applyFont="1" applyFill="1" applyBorder="1" applyAlignment="1" applyProtection="1">
      <alignment vertical="center"/>
    </xf>
    <xf numFmtId="0" fontId="0" fillId="0" borderId="24" xfId="0" applyFill="1" applyBorder="1">
      <alignment vertical="center"/>
    </xf>
    <xf numFmtId="38" fontId="4" fillId="0" borderId="15" xfId="2" applyFont="1" applyFill="1" applyBorder="1" applyAlignment="1" applyProtection="1">
      <alignment vertical="center" wrapText="1"/>
    </xf>
    <xf numFmtId="49" fontId="31" fillId="0" borderId="25" xfId="3" applyNumberFormat="1" applyFont="1" applyFill="1" applyBorder="1" applyAlignment="1" applyProtection="1">
      <alignment horizontal="center" vertical="center" shrinkToFit="1"/>
    </xf>
    <xf numFmtId="178" fontId="26" fillId="0" borderId="23" xfId="3" applyNumberFormat="1" applyFont="1" applyFill="1" applyBorder="1" applyAlignment="1" applyProtection="1">
      <alignment vertical="center" shrinkToFit="1"/>
      <protection locked="0"/>
    </xf>
    <xf numFmtId="49" fontId="14" fillId="0" borderId="24" xfId="2" applyNumberFormat="1" applyFont="1" applyFill="1" applyBorder="1" applyAlignment="1" applyProtection="1">
      <alignment horizontal="center" vertical="center"/>
      <protection locked="0"/>
    </xf>
    <xf numFmtId="186" fontId="4" fillId="0" borderId="5" xfId="2" applyNumberFormat="1" applyFont="1" applyFill="1" applyBorder="1" applyAlignment="1" applyProtection="1">
      <alignment vertical="center"/>
    </xf>
    <xf numFmtId="186" fontId="35" fillId="0" borderId="5" xfId="2" applyNumberFormat="1" applyFont="1" applyFill="1" applyBorder="1" applyAlignment="1" applyProtection="1">
      <alignment vertical="center"/>
    </xf>
    <xf numFmtId="49" fontId="31" fillId="0" borderId="26" xfId="3" applyNumberFormat="1" applyFont="1" applyFill="1" applyBorder="1" applyAlignment="1" applyProtection="1">
      <alignment horizontal="center" vertical="center" shrinkToFit="1"/>
    </xf>
    <xf numFmtId="0" fontId="19" fillId="0" borderId="14" xfId="0" applyFont="1" applyFill="1" applyBorder="1" applyAlignment="1">
      <alignment horizontal="center" vertical="center"/>
    </xf>
    <xf numFmtId="56" fontId="52" fillId="2" borderId="0" xfId="3" applyNumberFormat="1" applyFont="1" applyFill="1" applyBorder="1" applyAlignment="1" applyProtection="1">
      <alignment horizontal="left" vertical="center"/>
    </xf>
    <xf numFmtId="38" fontId="4" fillId="0" borderId="15" xfId="2" applyFont="1" applyFill="1" applyBorder="1" applyAlignment="1" applyProtection="1">
      <alignment vertical="center" wrapText="1" shrinkToFit="1"/>
    </xf>
    <xf numFmtId="49" fontId="4" fillId="0" borderId="23" xfId="3" applyNumberFormat="1" applyFont="1" applyBorder="1" applyAlignment="1">
      <alignment horizontal="center" vertical="center" shrinkToFit="1"/>
    </xf>
    <xf numFmtId="49" fontId="31" fillId="0" borderId="26" xfId="3" applyNumberFormat="1" applyFont="1" applyBorder="1" applyAlignment="1">
      <alignment horizontal="center" vertical="center" shrinkToFit="1"/>
    </xf>
    <xf numFmtId="0" fontId="13" fillId="0" borderId="23" xfId="3" applyFont="1" applyBorder="1" applyAlignment="1">
      <alignment vertical="center"/>
    </xf>
    <xf numFmtId="0" fontId="0" fillId="0" borderId="24" xfId="0" applyBorder="1">
      <alignment vertical="center"/>
    </xf>
    <xf numFmtId="0" fontId="0" fillId="0" borderId="23" xfId="0" applyBorder="1">
      <alignment vertical="center"/>
    </xf>
    <xf numFmtId="49" fontId="4" fillId="0" borderId="27" xfId="0" applyNumberFormat="1" applyFont="1" applyFill="1" applyBorder="1" applyAlignment="1" applyProtection="1">
      <alignment horizontal="center" vertical="center" shrinkToFit="1"/>
    </xf>
    <xf numFmtId="179" fontId="55" fillId="0" borderId="5" xfId="2" applyNumberFormat="1" applyFont="1" applyFill="1" applyBorder="1" applyAlignment="1" applyProtection="1">
      <alignment vertical="center" shrinkToFit="1"/>
    </xf>
    <xf numFmtId="179" fontId="56" fillId="0" borderId="5" xfId="2" applyNumberFormat="1" applyFont="1" applyFill="1" applyBorder="1" applyAlignment="1" applyProtection="1">
      <alignment vertical="center" wrapText="1" shrinkToFit="1"/>
    </xf>
    <xf numFmtId="49" fontId="19" fillId="0" borderId="27" xfId="0" applyNumberFormat="1" applyFont="1" applyBorder="1" applyAlignment="1">
      <alignment horizontal="center" vertical="center"/>
    </xf>
    <xf numFmtId="38" fontId="0" fillId="0" borderId="15" xfId="2" applyFont="1" applyFill="1" applyBorder="1" applyAlignment="1" applyProtection="1">
      <alignment vertical="center" wrapText="1" shrinkToFit="1"/>
    </xf>
    <xf numFmtId="179" fontId="57" fillId="0" borderId="5" xfId="2" applyNumberFormat="1" applyFont="1" applyFill="1" applyBorder="1" applyAlignment="1" applyProtection="1">
      <alignment vertical="center" wrapText="1" shrinkToFit="1"/>
    </xf>
    <xf numFmtId="178" fontId="26" fillId="0" borderId="27" xfId="3" applyNumberFormat="1" applyFont="1" applyBorder="1" applyAlignment="1" applyProtection="1">
      <alignment vertical="center" shrinkToFit="1"/>
      <protection locked="0"/>
    </xf>
    <xf numFmtId="49" fontId="4" fillId="0" borderId="27" xfId="0" applyNumberFormat="1" applyFont="1" applyBorder="1" applyAlignment="1">
      <alignment horizontal="center" vertical="center" shrinkToFit="1"/>
    </xf>
    <xf numFmtId="0" fontId="13" fillId="0" borderId="27" xfId="3" applyFont="1" applyBorder="1" applyAlignment="1">
      <alignment vertical="center"/>
    </xf>
    <xf numFmtId="179" fontId="56" fillId="0" borderId="21" xfId="2" applyNumberFormat="1" applyFont="1" applyFill="1" applyBorder="1" applyAlignment="1" applyProtection="1">
      <alignment vertical="center" wrapText="1" shrinkToFit="1"/>
    </xf>
    <xf numFmtId="0" fontId="45" fillId="0" borderId="0" xfId="0" applyFont="1" applyFill="1" applyBorder="1" applyAlignment="1">
      <alignment horizontal="center" vertical="center"/>
    </xf>
    <xf numFmtId="0" fontId="45" fillId="0" borderId="0" xfId="0" applyFont="1" applyAlignment="1">
      <alignment horizontal="center" vertical="center"/>
    </xf>
    <xf numFmtId="0" fontId="46" fillId="13" borderId="21" xfId="0" applyFont="1" applyFill="1" applyBorder="1" applyAlignment="1" applyProtection="1">
      <alignment horizontal="left" vertical="center"/>
      <protection locked="0"/>
    </xf>
    <xf numFmtId="0" fontId="4" fillId="0" borderId="23" xfId="5" applyFont="1" applyFill="1" applyBorder="1" applyAlignment="1">
      <alignment vertical="center"/>
    </xf>
    <xf numFmtId="0" fontId="0" fillId="0" borderId="24" xfId="0" applyBorder="1" applyAlignment="1">
      <alignment vertical="center"/>
    </xf>
    <xf numFmtId="0" fontId="47" fillId="13" borderId="23" xfId="5" applyFont="1" applyFill="1" applyBorder="1" applyAlignment="1" applyProtection="1">
      <alignment horizontal="left" vertical="center"/>
      <protection locked="0"/>
    </xf>
    <xf numFmtId="0" fontId="18" fillId="13" borderId="24" xfId="0" applyFont="1" applyFill="1" applyBorder="1" applyAlignment="1" applyProtection="1">
      <alignment horizontal="left" vertical="center"/>
      <protection locked="0"/>
    </xf>
    <xf numFmtId="0" fontId="47" fillId="13" borderId="23" xfId="5" applyFont="1" applyFill="1" applyBorder="1" applyAlignment="1" applyProtection="1">
      <alignment vertical="center"/>
      <protection locked="0"/>
    </xf>
    <xf numFmtId="0" fontId="18" fillId="13" borderId="24" xfId="0" applyFont="1" applyFill="1" applyBorder="1" applyAlignment="1" applyProtection="1">
      <alignment vertical="center"/>
      <protection locked="0"/>
    </xf>
    <xf numFmtId="0" fontId="7" fillId="0" borderId="16" xfId="5" applyFont="1" applyFill="1" applyBorder="1" applyAlignment="1">
      <alignment horizontal="center" vertical="distributed"/>
    </xf>
    <xf numFmtId="0" fontId="0" fillId="0" borderId="16" xfId="0" applyBorder="1" applyAlignment="1">
      <alignment horizontal="center" vertical="distributed"/>
    </xf>
    <xf numFmtId="0" fontId="4" fillId="0" borderId="23" xfId="5" applyFont="1" applyFill="1" applyBorder="1" applyAlignment="1">
      <alignment vertical="center" wrapText="1" shrinkToFit="1"/>
    </xf>
    <xf numFmtId="0" fontId="0" fillId="0" borderId="24" xfId="0" applyBorder="1" applyAlignment="1">
      <alignment vertical="center" shrinkToFit="1"/>
    </xf>
    <xf numFmtId="199" fontId="47" fillId="13" borderId="23" xfId="5" applyNumberFormat="1" applyFont="1" applyFill="1" applyBorder="1" applyAlignment="1" applyProtection="1">
      <alignment horizontal="left" vertical="center" shrinkToFit="1"/>
      <protection locked="0"/>
    </xf>
    <xf numFmtId="0" fontId="18" fillId="13" borderId="24" xfId="0" applyFont="1" applyFill="1" applyBorder="1" applyAlignment="1" applyProtection="1">
      <alignment horizontal="left" vertical="center" shrinkToFit="1"/>
      <protection locked="0"/>
    </xf>
    <xf numFmtId="201" fontId="4" fillId="0" borderId="6" xfId="3" applyNumberFormat="1" applyFont="1" applyBorder="1" applyAlignment="1" applyProtection="1">
      <alignment horizontal="left" vertical="center"/>
    </xf>
    <xf numFmtId="201" fontId="0" fillId="0" borderId="6" xfId="0" applyNumberFormat="1" applyBorder="1" applyAlignment="1">
      <alignment horizontal="left" vertical="center"/>
    </xf>
    <xf numFmtId="38" fontId="4" fillId="0" borderId="13" xfId="2" applyFont="1" applyBorder="1" applyAlignment="1" applyProtection="1">
      <alignment horizontal="center" vertical="center"/>
    </xf>
    <xf numFmtId="0" fontId="4" fillId="0" borderId="14" xfId="0" applyFont="1" applyBorder="1" applyAlignment="1">
      <alignment horizontal="center" vertical="center"/>
    </xf>
    <xf numFmtId="38" fontId="4" fillId="0" borderId="13" xfId="2" applyFont="1" applyBorder="1" applyAlignment="1">
      <alignment horizontal="center" vertical="center"/>
    </xf>
    <xf numFmtId="38" fontId="4" fillId="0" borderId="14" xfId="2" applyFont="1" applyBorder="1" applyAlignment="1">
      <alignment horizontal="center" vertical="center"/>
    </xf>
    <xf numFmtId="0" fontId="9" fillId="0" borderId="13" xfId="2" applyNumberFormat="1" applyFont="1" applyBorder="1" applyAlignment="1">
      <alignment vertical="center"/>
    </xf>
    <xf numFmtId="0" fontId="0" fillId="0" borderId="14" xfId="0" applyBorder="1" applyAlignment="1">
      <alignment vertical="center"/>
    </xf>
    <xf numFmtId="38" fontId="9" fillId="0" borderId="13" xfId="2" applyFont="1" applyBorder="1" applyAlignment="1">
      <alignment horizontal="center" vertical="center"/>
    </xf>
    <xf numFmtId="196" fontId="23" fillId="0" borderId="6" xfId="2" applyNumberFormat="1" applyFont="1" applyBorder="1" applyAlignment="1">
      <alignment horizontal="left" vertical="center"/>
    </xf>
    <xf numFmtId="0" fontId="0" fillId="0" borderId="3" xfId="0" applyBorder="1" applyAlignment="1">
      <alignment horizontal="left" vertical="center"/>
    </xf>
    <xf numFmtId="195" fontId="4" fillId="0" borderId="0" xfId="2" applyNumberFormat="1" applyFont="1" applyBorder="1" applyAlignment="1">
      <alignment vertical="center" shrinkToFit="1"/>
    </xf>
    <xf numFmtId="195" fontId="4" fillId="0" borderId="0" xfId="0" applyNumberFormat="1" applyFont="1" applyBorder="1" applyAlignment="1">
      <alignment vertical="center" shrinkToFit="1"/>
    </xf>
    <xf numFmtId="184" fontId="12" fillId="0" borderId="0" xfId="2" applyNumberFormat="1" applyFont="1" applyBorder="1" applyAlignment="1">
      <alignment vertical="center" shrinkToFit="1"/>
    </xf>
    <xf numFmtId="0" fontId="12" fillId="0" borderId="11" xfId="0" applyFont="1" applyBorder="1" applyAlignment="1">
      <alignment vertical="center" shrinkToFit="1"/>
    </xf>
    <xf numFmtId="0" fontId="12" fillId="0" borderId="8" xfId="0" applyFont="1" applyBorder="1" applyAlignment="1">
      <alignment vertical="center" shrinkToFit="1"/>
    </xf>
    <xf numFmtId="0" fontId="12" fillId="0" borderId="9" xfId="0" applyFont="1" applyBorder="1" applyAlignment="1">
      <alignment vertical="center" shrinkToFit="1"/>
    </xf>
    <xf numFmtId="196" fontId="4" fillId="0" borderId="8" xfId="2" applyNumberFormat="1" applyFont="1" applyBorder="1" applyAlignment="1">
      <alignment horizontal="right" vertical="center" shrinkToFit="1"/>
    </xf>
    <xf numFmtId="196" fontId="4" fillId="0" borderId="8" xfId="0" applyNumberFormat="1" applyFont="1" applyBorder="1" applyAlignment="1">
      <alignment horizontal="right" vertical="center" shrinkToFit="1"/>
    </xf>
    <xf numFmtId="38" fontId="12" fillId="0" borderId="0" xfId="2" applyFont="1" applyAlignment="1" applyProtection="1">
      <alignment horizontal="distributed" vertical="center" shrinkToFit="1"/>
    </xf>
    <xf numFmtId="0" fontId="12" fillId="0" borderId="0" xfId="0" applyFont="1" applyAlignment="1">
      <alignment horizontal="distributed" vertical="center" shrinkToFit="1"/>
    </xf>
    <xf numFmtId="180" fontId="9" fillId="0" borderId="10" xfId="2" applyNumberFormat="1" applyFont="1" applyBorder="1" applyAlignment="1" applyProtection="1">
      <alignment horizontal="center" vertical="center" shrinkToFit="1"/>
    </xf>
    <xf numFmtId="0" fontId="0" fillId="0" borderId="11" xfId="0" applyBorder="1" applyAlignment="1">
      <alignment horizontal="center" vertical="center" shrinkToFit="1"/>
    </xf>
    <xf numFmtId="0" fontId="0" fillId="0" borderId="4" xfId="0" applyBorder="1" applyAlignment="1">
      <alignment horizontal="center" vertical="center" shrinkToFit="1"/>
    </xf>
    <xf numFmtId="0" fontId="0" fillId="0" borderId="9" xfId="0" applyBorder="1" applyAlignment="1">
      <alignment horizontal="center" vertical="center" shrinkToFit="1"/>
    </xf>
    <xf numFmtId="180" fontId="9" fillId="0" borderId="10" xfId="2" applyNumberFormat="1" applyFont="1" applyBorder="1" applyAlignment="1" applyProtection="1">
      <alignment vertical="center" shrinkToFit="1"/>
    </xf>
    <xf numFmtId="0" fontId="0" fillId="0" borderId="0" xfId="0" applyBorder="1" applyAlignment="1">
      <alignment vertical="center" shrinkToFit="1"/>
    </xf>
    <xf numFmtId="0" fontId="0" fillId="0" borderId="11" xfId="0" applyBorder="1" applyAlignment="1">
      <alignment vertical="center" shrinkToFit="1"/>
    </xf>
    <xf numFmtId="0" fontId="0" fillId="0" borderId="4" xfId="0" applyBorder="1" applyAlignment="1">
      <alignment vertical="center" shrinkToFit="1"/>
    </xf>
    <xf numFmtId="0" fontId="0" fillId="0" borderId="8" xfId="0" applyBorder="1" applyAlignment="1">
      <alignment vertical="center" shrinkToFit="1"/>
    </xf>
    <xf numFmtId="0" fontId="0" fillId="0" borderId="9" xfId="0" applyBorder="1" applyAlignment="1">
      <alignment vertical="center" shrinkToFit="1"/>
    </xf>
    <xf numFmtId="200" fontId="9" fillId="0" borderId="10" xfId="2" applyNumberFormat="1" applyFont="1" applyBorder="1" applyAlignment="1" applyProtection="1">
      <alignment horizontal="center" vertical="center" shrinkToFit="1"/>
    </xf>
    <xf numFmtId="200" fontId="0" fillId="0" borderId="0" xfId="0" applyNumberFormat="1" applyBorder="1" applyAlignment="1">
      <alignment horizontal="center" vertical="center" shrinkToFit="1"/>
    </xf>
    <xf numFmtId="200" fontId="0" fillId="0" borderId="11" xfId="0" applyNumberFormat="1" applyBorder="1" applyAlignment="1">
      <alignment horizontal="center" vertical="center" shrinkToFit="1"/>
    </xf>
    <xf numFmtId="200" fontId="0" fillId="0" borderId="4" xfId="0" applyNumberFormat="1" applyBorder="1" applyAlignment="1">
      <alignment horizontal="center" vertical="center" shrinkToFit="1"/>
    </xf>
    <xf numFmtId="200" fontId="0" fillId="0" borderId="8" xfId="0" applyNumberFormat="1" applyBorder="1" applyAlignment="1">
      <alignment horizontal="center" vertical="center" shrinkToFit="1"/>
    </xf>
    <xf numFmtId="200" fontId="0" fillId="0" borderId="9" xfId="0" applyNumberFormat="1" applyBorder="1" applyAlignment="1">
      <alignment horizontal="center" vertical="center" shrinkToFit="1"/>
    </xf>
    <xf numFmtId="188" fontId="12" fillId="0" borderId="10" xfId="2" applyNumberFormat="1" applyFont="1" applyBorder="1" applyAlignment="1" applyProtection="1">
      <alignment horizontal="right" vertical="center" shrinkToFit="1"/>
    </xf>
    <xf numFmtId="0" fontId="0" fillId="0" borderId="0" xfId="0" applyBorder="1" applyAlignment="1">
      <alignment horizontal="right" vertical="center" shrinkToFit="1"/>
    </xf>
    <xf numFmtId="0" fontId="0" fillId="0" borderId="11" xfId="0" applyBorder="1" applyAlignment="1">
      <alignment horizontal="right" vertical="center" shrinkToFit="1"/>
    </xf>
    <xf numFmtId="0" fontId="0" fillId="0" borderId="4" xfId="0" applyBorder="1" applyAlignment="1">
      <alignment horizontal="right" vertical="center" shrinkToFit="1"/>
    </xf>
    <xf numFmtId="0" fontId="0" fillId="0" borderId="8" xfId="0" applyBorder="1" applyAlignment="1">
      <alignment horizontal="right" vertical="center" shrinkToFit="1"/>
    </xf>
    <xf numFmtId="0" fontId="0" fillId="0" borderId="9" xfId="0" applyBorder="1" applyAlignment="1">
      <alignment horizontal="right" vertical="center" shrinkToFit="1"/>
    </xf>
    <xf numFmtId="49" fontId="13" fillId="0" borderId="10" xfId="3" applyNumberFormat="1" applyFont="1" applyBorder="1" applyAlignment="1" applyProtection="1">
      <alignment vertical="center" shrinkToFit="1"/>
    </xf>
    <xf numFmtId="0" fontId="0" fillId="0" borderId="0" xfId="0" applyAlignment="1">
      <alignment vertical="center" shrinkToFit="1"/>
    </xf>
    <xf numFmtId="0" fontId="32" fillId="0" borderId="0" xfId="0" applyFont="1" applyFill="1" applyBorder="1" applyAlignment="1">
      <alignment horizontal="center" vertical="center" shrinkToFit="1"/>
    </xf>
    <xf numFmtId="0" fontId="0" fillId="0" borderId="0" xfId="0" applyFill="1" applyBorder="1" applyAlignment="1">
      <alignment horizontal="center" vertical="center" shrinkToFit="1"/>
    </xf>
    <xf numFmtId="0" fontId="0" fillId="0" borderId="11" xfId="0" applyFill="1" applyBorder="1" applyAlignment="1">
      <alignment horizontal="center" vertical="center" shrinkToFit="1"/>
    </xf>
    <xf numFmtId="197" fontId="5" fillId="0" borderId="10" xfId="0" applyNumberFormat="1" applyFont="1" applyBorder="1" applyAlignment="1">
      <alignment horizontal="right" vertical="center" shrinkToFit="1"/>
    </xf>
    <xf numFmtId="182" fontId="4" fillId="0" borderId="10" xfId="2" applyNumberFormat="1" applyFont="1" applyBorder="1" applyAlignment="1" applyProtection="1">
      <alignment horizontal="left" vertical="center" shrinkToFit="1"/>
    </xf>
    <xf numFmtId="0" fontId="4" fillId="0" borderId="11" xfId="0" applyFont="1" applyBorder="1" applyAlignment="1">
      <alignment horizontal="left" vertical="center" shrinkToFit="1"/>
    </xf>
    <xf numFmtId="182" fontId="4" fillId="0" borderId="4" xfId="2" applyNumberFormat="1" applyFont="1" applyBorder="1" applyAlignment="1" applyProtection="1">
      <alignment horizontal="left" vertical="center" shrinkToFit="1"/>
    </xf>
    <xf numFmtId="0" fontId="4" fillId="0" borderId="9" xfId="0" applyFont="1" applyBorder="1" applyAlignment="1">
      <alignment horizontal="left" vertical="center" shrinkToFit="1"/>
    </xf>
    <xf numFmtId="179" fontId="26" fillId="0" borderId="13" xfId="3" applyNumberFormat="1" applyFont="1" applyFill="1" applyBorder="1" applyAlignment="1" applyProtection="1">
      <alignment vertical="center"/>
    </xf>
    <xf numFmtId="0" fontId="11" fillId="0" borderId="14" xfId="0" applyFont="1" applyBorder="1" applyAlignment="1">
      <alignment vertical="center"/>
    </xf>
    <xf numFmtId="198" fontId="7" fillId="0" borderId="10" xfId="2" applyNumberFormat="1" applyFont="1" applyBorder="1" applyAlignment="1" applyProtection="1">
      <alignment horizontal="center" vertical="center" shrinkToFit="1"/>
    </xf>
    <xf numFmtId="198" fontId="0" fillId="0" borderId="0" xfId="0" applyNumberFormat="1" applyAlignment="1">
      <alignment horizontal="center" vertical="center" shrinkToFit="1"/>
    </xf>
    <xf numFmtId="198" fontId="0" fillId="0" borderId="11" xfId="0" applyNumberFormat="1" applyBorder="1" applyAlignment="1">
      <alignment horizontal="center" vertical="center" shrinkToFit="1"/>
    </xf>
    <xf numFmtId="198" fontId="0" fillId="0" borderId="4" xfId="0" applyNumberFormat="1" applyBorder="1" applyAlignment="1">
      <alignment horizontal="center" vertical="center" shrinkToFit="1"/>
    </xf>
    <xf numFmtId="198" fontId="0" fillId="0" borderId="8" xfId="0" applyNumberFormat="1" applyBorder="1" applyAlignment="1">
      <alignment horizontal="center" vertical="center" shrinkToFit="1"/>
    </xf>
    <xf numFmtId="198" fontId="0" fillId="0" borderId="9" xfId="0" applyNumberFormat="1" applyBorder="1" applyAlignment="1">
      <alignment horizontal="center" vertical="center" shrinkToFit="1"/>
    </xf>
    <xf numFmtId="185" fontId="12" fillId="0" borderId="10" xfId="2" applyNumberFormat="1" applyFont="1" applyBorder="1" applyAlignment="1" applyProtection="1">
      <alignment horizontal="center" vertical="center" shrinkToFit="1"/>
    </xf>
    <xf numFmtId="0" fontId="0" fillId="0" borderId="0" xfId="0" applyAlignment="1">
      <alignment horizontal="center" vertical="center" shrinkToFit="1"/>
    </xf>
    <xf numFmtId="0" fontId="0" fillId="0" borderId="8" xfId="0" applyBorder="1" applyAlignment="1">
      <alignment horizontal="center" vertical="center" shrinkToFit="1"/>
    </xf>
    <xf numFmtId="0" fontId="5" fillId="0" borderId="10" xfId="0" applyFont="1" applyBorder="1" applyAlignment="1">
      <alignment horizontal="right" vertical="center"/>
    </xf>
    <xf numFmtId="0" fontId="0" fillId="0" borderId="0" xfId="0" applyAlignment="1">
      <alignment horizontal="right" vertical="center"/>
    </xf>
    <xf numFmtId="0" fontId="0" fillId="0" borderId="10" xfId="0" applyBorder="1" applyAlignment="1">
      <alignment horizontal="right" vertical="center"/>
    </xf>
    <xf numFmtId="0" fontId="6" fillId="9" borderId="0" xfId="3" applyFont="1" applyFill="1" applyBorder="1" applyAlignment="1" applyProtection="1">
      <alignment horizontal="center" vertical="center"/>
    </xf>
    <xf numFmtId="0" fontId="0" fillId="0" borderId="0" xfId="0" applyBorder="1" applyAlignment="1">
      <alignment horizontal="center" vertical="center"/>
    </xf>
    <xf numFmtId="0" fontId="6" fillId="6" borderId="0" xfId="3" applyFont="1" applyFill="1" applyBorder="1" applyAlignment="1" applyProtection="1">
      <alignment horizontal="center" vertical="center"/>
    </xf>
    <xf numFmtId="0" fontId="7" fillId="0" borderId="13" xfId="3" applyFont="1" applyBorder="1" applyAlignment="1" applyProtection="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181" fontId="26" fillId="0" borderId="13" xfId="2" applyNumberFormat="1" applyFont="1" applyBorder="1" applyAlignment="1" applyProtection="1">
      <alignment vertical="center"/>
    </xf>
    <xf numFmtId="0" fontId="31" fillId="0" borderId="13" xfId="3" applyFont="1" applyBorder="1" applyAlignment="1" applyProtection="1">
      <alignment horizontal="center" vertical="center"/>
    </xf>
    <xf numFmtId="0" fontId="0" fillId="0" borderId="5" xfId="0" applyBorder="1" applyAlignment="1">
      <alignment horizontal="center" vertical="center"/>
    </xf>
    <xf numFmtId="181" fontId="33" fillId="0" borderId="5" xfId="0" applyNumberFormat="1" applyFont="1" applyBorder="1" applyAlignment="1">
      <alignment vertical="center"/>
    </xf>
    <xf numFmtId="0" fontId="33" fillId="0" borderId="5" xfId="0" applyFont="1" applyBorder="1" applyAlignment="1">
      <alignment vertical="center"/>
    </xf>
    <xf numFmtId="202" fontId="30" fillId="3" borderId="8" xfId="0" applyNumberFormat="1" applyFont="1" applyFill="1" applyBorder="1" applyAlignment="1">
      <alignment vertical="center" shrinkToFit="1"/>
    </xf>
    <xf numFmtId="202" fontId="0" fillId="3" borderId="8" xfId="0" applyNumberFormat="1" applyFill="1" applyBorder="1" applyAlignment="1">
      <alignment vertical="center" shrinkToFit="1"/>
    </xf>
    <xf numFmtId="181" fontId="7" fillId="0" borderId="10" xfId="2" applyNumberFormat="1" applyFont="1" applyBorder="1" applyAlignment="1" applyProtection="1">
      <alignment horizontal="center" vertical="center" shrinkToFit="1"/>
    </xf>
    <xf numFmtId="180" fontId="7" fillId="0" borderId="10" xfId="2" applyNumberFormat="1" applyFont="1" applyBorder="1" applyAlignment="1" applyProtection="1">
      <alignment horizontal="left" vertical="center" shrinkToFit="1"/>
    </xf>
    <xf numFmtId="0" fontId="7" fillId="0" borderId="12" xfId="3" applyFont="1" applyBorder="1" applyAlignment="1" applyProtection="1">
      <alignment horizontal="center" vertical="center"/>
    </xf>
    <xf numFmtId="0" fontId="7" fillId="0" borderId="14" xfId="3" applyFont="1" applyBorder="1" applyAlignment="1" applyProtection="1">
      <alignment horizontal="center" vertical="center"/>
    </xf>
    <xf numFmtId="0" fontId="6" fillId="7" borderId="0" xfId="3" applyFont="1" applyFill="1" applyBorder="1" applyAlignment="1" applyProtection="1">
      <alignment horizontal="center" vertical="center"/>
    </xf>
  </cellXfs>
  <cellStyles count="7">
    <cellStyle name="ハイパーリンク" xfId="1" builtinId="8"/>
    <cellStyle name="桁区切り" xfId="2" builtinId="6"/>
    <cellStyle name="標準" xfId="0" builtinId="0"/>
    <cellStyle name="標準_LIST_FILE" xfId="3" xr:uid="{00000000-0005-0000-0000-000003000000}"/>
    <cellStyle name="標準_test_table" xfId="4" xr:uid="{00000000-0005-0000-0000-000004000000}"/>
    <cellStyle name="標準_京都府部数表20030929" xfId="5" xr:uid="{00000000-0005-0000-0000-000006000000}"/>
    <cellStyle name="良い 2" xfId="6" xr:uid="{00000000-0005-0000-0000-000007000000}"/>
  </cellStyles>
  <dxfs count="1835">
    <dxf>
      <fill>
        <patternFill>
          <bgColor indexed="34"/>
        </patternFill>
      </fill>
    </dxf>
    <dxf>
      <fill>
        <patternFill>
          <bgColor indexed="9"/>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34"/>
        </patternFill>
      </fill>
    </dxf>
    <dxf>
      <fill>
        <patternFill>
          <bgColor indexed="9"/>
        </patternFill>
      </fill>
    </dxf>
    <dxf>
      <font>
        <b/>
        <i val="0"/>
        <condense val="0"/>
        <extend val="0"/>
      </font>
    </dxf>
    <dxf>
      <font>
        <b/>
        <i val="0"/>
        <condense val="0"/>
        <extend val="0"/>
        <color indexed="10"/>
      </font>
    </dxf>
    <dxf>
      <font>
        <b/>
        <i val="0"/>
        <condense val="0"/>
        <extend val="0"/>
        <color indexed="10"/>
      </font>
      <fill>
        <patternFill>
          <bgColor rgb="FFFF99FF"/>
        </patternFill>
      </fill>
    </dxf>
    <dxf>
      <fill>
        <patternFill>
          <bgColor indexed="44"/>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ont>
        <b/>
        <i val="0"/>
        <condense val="0"/>
        <extend val="0"/>
      </font>
    </dxf>
    <dxf>
      <font>
        <b/>
        <i val="0"/>
        <condense val="0"/>
        <extend val="0"/>
        <color indexed="10"/>
      </font>
    </dxf>
    <dxf>
      <font>
        <b/>
        <i val="0"/>
        <condense val="0"/>
        <extend val="0"/>
        <color indexed="10"/>
      </font>
      <fill>
        <patternFill>
          <bgColor rgb="FFFF99FF"/>
        </patternFill>
      </fill>
    </dxf>
    <dxf>
      <fill>
        <patternFill>
          <bgColor indexed="13"/>
        </patternFill>
      </fill>
    </dxf>
    <dxf>
      <fill>
        <patternFill>
          <bgColor indexed="44"/>
        </patternFill>
      </fill>
    </dxf>
    <dxf>
      <fill>
        <patternFill>
          <bgColor indexed="34"/>
        </patternFill>
      </fill>
    </dxf>
    <dxf>
      <fill>
        <patternFill>
          <bgColor indexed="9"/>
        </patternFill>
      </fill>
    </dxf>
    <dxf>
      <fill>
        <patternFill>
          <bgColor indexed="44"/>
        </patternFill>
      </fill>
    </dxf>
    <dxf>
      <font>
        <b/>
        <i val="0"/>
        <condense val="0"/>
        <extend val="0"/>
      </font>
    </dxf>
    <dxf>
      <font>
        <b/>
        <i val="0"/>
        <condense val="0"/>
        <extend val="0"/>
        <color indexed="10"/>
      </font>
    </dxf>
    <dxf>
      <font>
        <b/>
        <i val="0"/>
        <condense val="0"/>
        <extend val="0"/>
        <color indexed="10"/>
      </font>
      <fill>
        <patternFill>
          <bgColor rgb="FFFF99FF"/>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13"/>
        </patternFill>
      </fill>
    </dxf>
    <dxf>
      <fill>
        <patternFill>
          <bgColor indexed="44"/>
        </patternFill>
      </fill>
    </dxf>
    <dxf>
      <font>
        <b/>
        <i val="0"/>
        <condense val="0"/>
        <extend val="0"/>
      </font>
    </dxf>
    <dxf>
      <font>
        <b/>
        <i val="0"/>
        <condense val="0"/>
        <extend val="0"/>
        <color indexed="10"/>
      </font>
    </dxf>
    <dxf>
      <font>
        <b/>
        <i val="0"/>
        <condense val="0"/>
        <extend val="0"/>
        <color indexed="10"/>
      </font>
      <fill>
        <patternFill>
          <bgColor rgb="FFFF99FF"/>
        </patternFill>
      </fill>
    </dxf>
    <dxf>
      <fill>
        <patternFill>
          <bgColor indexed="13"/>
        </patternFill>
      </fill>
    </dxf>
    <dxf>
      <fill>
        <patternFill>
          <bgColor indexed="13"/>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ont>
        <b/>
        <i val="0"/>
        <condense val="0"/>
        <extend val="0"/>
      </font>
    </dxf>
    <dxf>
      <font>
        <b/>
        <i val="0"/>
        <condense val="0"/>
        <extend val="0"/>
        <color indexed="10"/>
      </font>
    </dxf>
    <dxf>
      <font>
        <b/>
        <i val="0"/>
        <condense val="0"/>
        <extend val="0"/>
        <color indexed="10"/>
      </font>
      <fill>
        <patternFill>
          <bgColor rgb="FFFF99FF"/>
        </patternFill>
      </fill>
    </dxf>
    <dxf>
      <fill>
        <patternFill>
          <bgColor indexed="44"/>
        </patternFill>
      </fill>
    </dxf>
    <dxf>
      <fill>
        <patternFill>
          <bgColor indexed="34"/>
        </patternFill>
      </fill>
    </dxf>
    <dxf>
      <fill>
        <patternFill>
          <bgColor indexed="9"/>
        </patternFill>
      </fill>
    </dxf>
    <dxf>
      <fill>
        <patternFill>
          <bgColor indexed="13"/>
        </patternFill>
      </fill>
    </dxf>
    <dxf>
      <font>
        <b/>
        <i val="0"/>
        <condense val="0"/>
        <extend val="0"/>
      </font>
    </dxf>
    <dxf>
      <font>
        <b/>
        <i val="0"/>
        <condense val="0"/>
        <extend val="0"/>
        <color indexed="10"/>
      </font>
    </dxf>
    <dxf>
      <font>
        <b/>
        <i val="0"/>
        <condense val="0"/>
        <extend val="0"/>
        <color indexed="10"/>
      </font>
      <fill>
        <patternFill>
          <bgColor rgb="FFFF99FF"/>
        </patternFill>
      </fill>
    </dxf>
    <dxf>
      <fill>
        <patternFill>
          <bgColor indexed="44"/>
        </patternFill>
      </fill>
    </dxf>
    <dxf>
      <fill>
        <patternFill>
          <bgColor indexed="34"/>
        </patternFill>
      </fill>
    </dxf>
    <dxf>
      <fill>
        <patternFill>
          <bgColor indexed="9"/>
        </patternFill>
      </fill>
    </dxf>
    <dxf>
      <fill>
        <patternFill>
          <bgColor indexed="13"/>
        </patternFill>
      </fill>
    </dxf>
    <dxf>
      <font>
        <b/>
        <i val="0"/>
        <condense val="0"/>
        <extend val="0"/>
      </font>
    </dxf>
    <dxf>
      <font>
        <b/>
        <i val="0"/>
        <condense val="0"/>
        <extend val="0"/>
        <color indexed="10"/>
      </font>
    </dxf>
    <dxf>
      <font>
        <b/>
        <i val="0"/>
        <condense val="0"/>
        <extend val="0"/>
        <color indexed="10"/>
      </font>
      <fill>
        <patternFill>
          <bgColor rgb="FFFF99FF"/>
        </patternFill>
      </fill>
    </dxf>
    <dxf>
      <fill>
        <patternFill>
          <bgColor indexed="44"/>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13"/>
        </patternFill>
      </fill>
    </dxf>
    <dxf>
      <font>
        <b/>
        <i val="0"/>
        <condense val="0"/>
        <extend val="0"/>
      </font>
    </dxf>
    <dxf>
      <font>
        <b/>
        <i val="0"/>
        <condense val="0"/>
        <extend val="0"/>
        <color indexed="10"/>
      </font>
    </dxf>
    <dxf>
      <font>
        <b/>
        <i val="0"/>
        <condense val="0"/>
        <extend val="0"/>
        <color indexed="10"/>
      </font>
      <fill>
        <patternFill>
          <bgColor rgb="FFFF99FF"/>
        </patternFill>
      </fill>
    </dxf>
    <dxf>
      <fill>
        <patternFill>
          <bgColor indexed="44"/>
        </patternFill>
      </fill>
    </dxf>
    <dxf>
      <fill>
        <patternFill>
          <bgColor indexed="13"/>
        </patternFill>
      </fill>
    </dxf>
    <dxf>
      <font>
        <b/>
        <i val="0"/>
        <condense val="0"/>
        <extend val="0"/>
      </font>
    </dxf>
    <dxf>
      <font>
        <b/>
        <i val="0"/>
        <condense val="0"/>
        <extend val="0"/>
        <color indexed="10"/>
      </font>
    </dxf>
    <dxf>
      <font>
        <b/>
        <i val="0"/>
        <condense val="0"/>
        <extend val="0"/>
        <color indexed="10"/>
      </font>
      <fill>
        <patternFill>
          <bgColor rgb="FFFF99FF"/>
        </patternFill>
      </fill>
    </dxf>
    <dxf>
      <fill>
        <patternFill>
          <bgColor indexed="44"/>
        </patternFill>
      </fill>
    </dxf>
    <dxf>
      <fill>
        <patternFill>
          <bgColor indexed="34"/>
        </patternFill>
      </fill>
    </dxf>
    <dxf>
      <fill>
        <patternFill>
          <bgColor indexed="9"/>
        </patternFill>
      </fill>
    </dxf>
    <dxf>
      <fill>
        <patternFill>
          <bgColor indexed="44"/>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13"/>
        </patternFill>
      </fill>
    </dxf>
    <dxf>
      <font>
        <b/>
        <i val="0"/>
        <condense val="0"/>
        <extend val="0"/>
      </font>
    </dxf>
    <dxf>
      <font>
        <b/>
        <i val="0"/>
        <condense val="0"/>
        <extend val="0"/>
        <color indexed="10"/>
      </font>
    </dxf>
    <dxf>
      <font>
        <b/>
        <i val="0"/>
        <condense val="0"/>
        <extend val="0"/>
        <color indexed="10"/>
      </font>
      <fill>
        <patternFill>
          <bgColor rgb="FFFF99FF"/>
        </patternFill>
      </fill>
    </dxf>
    <dxf>
      <fill>
        <patternFill>
          <bgColor indexed="44"/>
        </patternFill>
      </fill>
    </dxf>
    <dxf>
      <font>
        <b/>
        <i val="0"/>
        <condense val="0"/>
        <extend val="0"/>
      </font>
    </dxf>
    <dxf>
      <font>
        <b/>
        <i val="0"/>
        <condense val="0"/>
        <extend val="0"/>
        <color indexed="10"/>
      </font>
    </dxf>
    <dxf>
      <font>
        <b/>
        <i val="0"/>
        <condense val="0"/>
        <extend val="0"/>
        <color indexed="10"/>
      </font>
      <fill>
        <patternFill>
          <bgColor rgb="FFFF99FF"/>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13"/>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ont>
        <b/>
        <i val="0"/>
        <condense val="0"/>
        <extend val="0"/>
        <color indexed="10"/>
      </font>
    </dxf>
    <dxf>
      <font>
        <b/>
        <i val="0"/>
        <condense val="0"/>
        <extend val="0"/>
        <color indexed="10"/>
      </font>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ont>
        <b/>
        <i val="0"/>
        <condense val="0"/>
        <extend val="0"/>
        <color indexed="10"/>
      </font>
    </dxf>
    <dxf>
      <font>
        <b/>
        <i val="0"/>
        <condense val="0"/>
        <extend val="0"/>
        <color indexed="10"/>
      </font>
    </dxf>
    <dxf>
      <fill>
        <patternFill>
          <bgColor indexed="44"/>
        </patternFill>
      </fill>
    </dxf>
    <dxf>
      <font>
        <b/>
        <i val="0"/>
        <condense val="0"/>
        <extend val="0"/>
      </font>
    </dxf>
    <dxf>
      <font>
        <b/>
        <i val="0"/>
        <condense val="0"/>
        <extend val="0"/>
        <color indexed="10"/>
      </font>
    </dxf>
    <dxf>
      <font>
        <b/>
        <i val="0"/>
        <condense val="0"/>
        <extend val="0"/>
        <color indexed="10"/>
      </font>
      <fill>
        <patternFill>
          <bgColor rgb="FFFF99FF"/>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44"/>
        </patternFill>
      </fill>
    </dxf>
    <dxf>
      <font>
        <b/>
        <i val="0"/>
        <condense val="0"/>
        <extend val="0"/>
      </font>
    </dxf>
    <dxf>
      <font>
        <b/>
        <i val="0"/>
        <condense val="0"/>
        <extend val="0"/>
        <color indexed="10"/>
      </font>
    </dxf>
    <dxf>
      <font>
        <b/>
        <i val="0"/>
        <condense val="0"/>
        <extend val="0"/>
        <color indexed="10"/>
      </font>
      <fill>
        <patternFill>
          <bgColor rgb="FFFF99FF"/>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13"/>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44"/>
        </patternFill>
      </fill>
    </dxf>
    <dxf>
      <fill>
        <patternFill>
          <bgColor indexed="13"/>
        </patternFill>
      </fill>
    </dxf>
    <dxf>
      <font>
        <b/>
        <i val="0"/>
        <condense val="0"/>
        <extend val="0"/>
      </font>
    </dxf>
    <dxf>
      <font>
        <b/>
        <i val="0"/>
        <condense val="0"/>
        <extend val="0"/>
        <color indexed="10"/>
      </font>
    </dxf>
    <dxf>
      <font>
        <b/>
        <i val="0"/>
        <condense val="0"/>
        <extend val="0"/>
        <color indexed="10"/>
      </font>
      <fill>
        <patternFill>
          <bgColor rgb="FFFF99FF"/>
        </patternFill>
      </fill>
    </dxf>
    <dxf>
      <fill>
        <patternFill>
          <bgColor indexed="34"/>
        </patternFill>
      </fill>
    </dxf>
    <dxf>
      <fill>
        <patternFill>
          <bgColor indexed="9"/>
        </patternFill>
      </fill>
    </dxf>
    <dxf>
      <fill>
        <patternFill>
          <bgColor indexed="44"/>
        </patternFill>
      </fill>
    </dxf>
    <dxf>
      <fill>
        <patternFill>
          <bgColor indexed="13"/>
        </patternFill>
      </fill>
    </dxf>
    <dxf>
      <font>
        <b/>
        <i val="0"/>
        <condense val="0"/>
        <extend val="0"/>
      </font>
    </dxf>
    <dxf>
      <font>
        <b/>
        <i val="0"/>
        <condense val="0"/>
        <extend val="0"/>
        <color indexed="10"/>
      </font>
    </dxf>
    <dxf>
      <font>
        <b/>
        <i val="0"/>
        <condense val="0"/>
        <extend val="0"/>
        <color indexed="10"/>
      </font>
      <fill>
        <patternFill>
          <bgColor rgb="FFFF99FF"/>
        </patternFill>
      </fill>
    </dxf>
    <dxf>
      <fill>
        <patternFill>
          <bgColor indexed="34"/>
        </patternFill>
      </fill>
    </dxf>
    <dxf>
      <fill>
        <patternFill>
          <bgColor indexed="9"/>
        </patternFill>
      </fill>
    </dxf>
    <dxf>
      <fill>
        <patternFill>
          <bgColor indexed="13"/>
        </patternFill>
      </fill>
    </dxf>
    <dxf>
      <fill>
        <patternFill>
          <bgColor indexed="13"/>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44"/>
        </patternFill>
      </fill>
    </dxf>
    <dxf>
      <font>
        <b/>
        <i val="0"/>
        <condense val="0"/>
        <extend val="0"/>
      </font>
    </dxf>
    <dxf>
      <font>
        <b/>
        <i val="0"/>
        <condense val="0"/>
        <extend val="0"/>
        <color indexed="10"/>
      </font>
    </dxf>
    <dxf>
      <font>
        <b/>
        <i val="0"/>
        <condense val="0"/>
        <extend val="0"/>
        <color indexed="10"/>
      </font>
      <fill>
        <patternFill>
          <bgColor rgb="FFFF99FF"/>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44"/>
        </patternFill>
      </fill>
    </dxf>
    <dxf>
      <font>
        <b/>
        <i val="0"/>
        <condense val="0"/>
        <extend val="0"/>
      </font>
    </dxf>
    <dxf>
      <font>
        <b/>
        <i val="0"/>
        <condense val="0"/>
        <extend val="0"/>
        <color indexed="10"/>
      </font>
    </dxf>
    <dxf>
      <font>
        <b/>
        <i val="0"/>
        <condense val="0"/>
        <extend val="0"/>
        <color indexed="10"/>
      </font>
      <fill>
        <patternFill>
          <bgColor rgb="FFFF99FF"/>
        </patternFill>
      </fill>
    </dxf>
    <dxf>
      <fill>
        <patternFill>
          <bgColor indexed="13"/>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44"/>
        </patternFill>
      </fill>
    </dxf>
    <dxf>
      <fill>
        <patternFill>
          <bgColor indexed="34"/>
        </patternFill>
      </fill>
    </dxf>
    <dxf>
      <fill>
        <patternFill>
          <bgColor indexed="9"/>
        </patternFill>
      </fill>
    </dxf>
    <dxf>
      <font>
        <b/>
        <i val="0"/>
        <condense val="0"/>
        <extend val="0"/>
      </font>
    </dxf>
    <dxf>
      <font>
        <b/>
        <i val="0"/>
        <condense val="0"/>
        <extend val="0"/>
        <color indexed="10"/>
      </font>
    </dxf>
    <dxf>
      <font>
        <b/>
        <i val="0"/>
        <condense val="0"/>
        <extend val="0"/>
        <color indexed="10"/>
      </font>
      <fill>
        <patternFill>
          <bgColor rgb="FFFF99FF"/>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13"/>
        </patternFill>
      </fill>
    </dxf>
    <dxf>
      <fill>
        <patternFill>
          <bgColor indexed="34"/>
        </patternFill>
      </fill>
    </dxf>
    <dxf>
      <fill>
        <patternFill>
          <bgColor indexed="9"/>
        </patternFill>
      </fill>
    </dxf>
    <dxf>
      <font>
        <b/>
        <i val="0"/>
        <condense val="0"/>
        <extend val="0"/>
      </font>
    </dxf>
    <dxf>
      <font>
        <b/>
        <i val="0"/>
        <condense val="0"/>
        <extend val="0"/>
        <color indexed="10"/>
      </font>
    </dxf>
    <dxf>
      <font>
        <b/>
        <i val="0"/>
        <condense val="0"/>
        <extend val="0"/>
        <color indexed="10"/>
      </font>
      <fill>
        <patternFill>
          <bgColor rgb="FFFF99FF"/>
        </patternFill>
      </fill>
    </dxf>
    <dxf>
      <fill>
        <patternFill>
          <bgColor indexed="44"/>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44"/>
        </patternFill>
      </fill>
    </dxf>
    <dxf>
      <fill>
        <patternFill>
          <bgColor indexed="13"/>
        </patternFill>
      </fill>
    </dxf>
    <dxf>
      <font>
        <b/>
        <i val="0"/>
        <condense val="0"/>
        <extend val="0"/>
      </font>
    </dxf>
    <dxf>
      <font>
        <b/>
        <i val="0"/>
        <condense val="0"/>
        <extend val="0"/>
        <color indexed="10"/>
      </font>
    </dxf>
    <dxf>
      <font>
        <b/>
        <i val="0"/>
        <condense val="0"/>
        <extend val="0"/>
        <color indexed="10"/>
      </font>
      <fill>
        <patternFill>
          <bgColor rgb="FFFF99FF"/>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ont>
        <b/>
        <i val="0"/>
        <condense val="0"/>
        <extend val="0"/>
        <color indexed="10"/>
      </font>
    </dxf>
    <dxf>
      <font>
        <b/>
        <i val="0"/>
        <condense val="0"/>
        <extend val="0"/>
        <color indexed="10"/>
      </font>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44"/>
        </patternFill>
      </fill>
    </dxf>
    <dxf>
      <fill>
        <patternFill>
          <bgColor indexed="13"/>
        </patternFill>
      </fill>
    </dxf>
    <dxf>
      <font>
        <b/>
        <i val="0"/>
        <condense val="0"/>
        <extend val="0"/>
      </font>
    </dxf>
    <dxf>
      <font>
        <b/>
        <i val="0"/>
        <condense val="0"/>
        <extend val="0"/>
        <color indexed="10"/>
      </font>
    </dxf>
    <dxf>
      <font>
        <b/>
        <i val="0"/>
        <condense val="0"/>
        <extend val="0"/>
        <color indexed="10"/>
      </font>
      <fill>
        <patternFill>
          <bgColor rgb="FFFF99FF"/>
        </patternFill>
      </fill>
    </dxf>
    <dxf>
      <fill>
        <patternFill>
          <bgColor indexed="34"/>
        </patternFill>
      </fill>
    </dxf>
    <dxf>
      <fill>
        <patternFill>
          <bgColor indexed="9"/>
        </patternFill>
      </fill>
    </dxf>
    <dxf>
      <fill>
        <patternFill>
          <bgColor indexed="13"/>
        </patternFill>
      </fill>
    </dxf>
    <dxf>
      <font>
        <b/>
        <i val="0"/>
        <condense val="0"/>
        <extend val="0"/>
      </font>
    </dxf>
    <dxf>
      <font>
        <b/>
        <i val="0"/>
        <condense val="0"/>
        <extend val="0"/>
        <color indexed="10"/>
      </font>
    </dxf>
    <dxf>
      <font>
        <b/>
        <i val="0"/>
        <condense val="0"/>
        <extend val="0"/>
        <color indexed="10"/>
      </font>
      <fill>
        <patternFill>
          <bgColor rgb="FFFF99FF"/>
        </patternFill>
      </fill>
    </dxf>
    <dxf>
      <fill>
        <patternFill>
          <bgColor indexed="44"/>
        </patternFill>
      </fill>
    </dxf>
    <dxf>
      <fill>
        <patternFill>
          <bgColor indexed="34"/>
        </patternFill>
      </fill>
    </dxf>
    <dxf>
      <fill>
        <patternFill>
          <bgColor indexed="9"/>
        </patternFill>
      </fill>
    </dxf>
    <dxf>
      <fill>
        <patternFill>
          <bgColor indexed="13"/>
        </patternFill>
      </fill>
    </dxf>
    <dxf>
      <font>
        <b/>
        <i val="0"/>
        <condense val="0"/>
        <extend val="0"/>
      </font>
    </dxf>
    <dxf>
      <font>
        <b/>
        <i val="0"/>
        <condense val="0"/>
        <extend val="0"/>
        <color indexed="10"/>
      </font>
    </dxf>
    <dxf>
      <font>
        <b/>
        <i val="0"/>
        <condense val="0"/>
        <extend val="0"/>
        <color indexed="10"/>
      </font>
      <fill>
        <patternFill>
          <bgColor rgb="FFFF99FF"/>
        </patternFill>
      </fill>
    </dxf>
    <dxf>
      <fill>
        <patternFill>
          <bgColor indexed="44"/>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44"/>
        </patternFill>
      </fill>
    </dxf>
    <dxf>
      <fill>
        <patternFill>
          <bgColor indexed="13"/>
        </patternFill>
      </fill>
    </dxf>
    <dxf>
      <font>
        <b/>
        <i val="0"/>
        <condense val="0"/>
        <extend val="0"/>
      </font>
    </dxf>
    <dxf>
      <font>
        <b/>
        <i val="0"/>
        <condense val="0"/>
        <extend val="0"/>
        <color indexed="10"/>
      </font>
    </dxf>
    <dxf>
      <font>
        <b/>
        <i val="0"/>
        <condense val="0"/>
        <extend val="0"/>
        <color indexed="10"/>
      </font>
      <fill>
        <patternFill>
          <bgColor rgb="FFFF99FF"/>
        </patternFill>
      </fill>
    </dxf>
    <dxf>
      <fill>
        <patternFill>
          <bgColor indexed="34"/>
        </patternFill>
      </fill>
    </dxf>
    <dxf>
      <fill>
        <patternFill>
          <bgColor indexed="9"/>
        </patternFill>
      </fill>
    </dxf>
    <dxf>
      <fill>
        <patternFill>
          <bgColor indexed="44"/>
        </patternFill>
      </fill>
    </dxf>
    <dxf>
      <fill>
        <patternFill>
          <bgColor indexed="13"/>
        </patternFill>
      </fill>
    </dxf>
    <dxf>
      <font>
        <b/>
        <i val="0"/>
        <condense val="0"/>
        <extend val="0"/>
      </font>
    </dxf>
    <dxf>
      <font>
        <b/>
        <i val="0"/>
        <condense val="0"/>
        <extend val="0"/>
        <color indexed="10"/>
      </font>
    </dxf>
    <dxf>
      <font>
        <b/>
        <i val="0"/>
        <condense val="0"/>
        <extend val="0"/>
        <color indexed="10"/>
      </font>
      <fill>
        <patternFill>
          <bgColor rgb="FFFF99FF"/>
        </patternFill>
      </fill>
    </dxf>
    <dxf>
      <fill>
        <patternFill>
          <bgColor indexed="34"/>
        </patternFill>
      </fill>
    </dxf>
    <dxf>
      <fill>
        <patternFill>
          <bgColor indexed="9"/>
        </patternFill>
      </fill>
    </dxf>
    <dxf>
      <fill>
        <patternFill>
          <bgColor indexed="44"/>
        </patternFill>
      </fill>
    </dxf>
    <dxf>
      <fill>
        <patternFill>
          <bgColor indexed="13"/>
        </patternFill>
      </fill>
    </dxf>
    <dxf>
      <font>
        <b/>
        <i val="0"/>
        <condense val="0"/>
        <extend val="0"/>
      </font>
    </dxf>
    <dxf>
      <font>
        <b/>
        <i val="0"/>
        <condense val="0"/>
        <extend val="0"/>
        <color indexed="10"/>
      </font>
    </dxf>
    <dxf>
      <font>
        <b/>
        <i val="0"/>
        <condense val="0"/>
        <extend val="0"/>
        <color indexed="10"/>
      </font>
      <fill>
        <patternFill>
          <bgColor rgb="FFFF99FF"/>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ont>
        <b/>
        <i val="0"/>
        <condense val="0"/>
        <extend val="0"/>
      </font>
    </dxf>
    <dxf>
      <font>
        <b/>
        <i val="0"/>
        <condense val="0"/>
        <extend val="0"/>
        <color indexed="10"/>
      </font>
    </dxf>
    <dxf>
      <font>
        <b/>
        <i val="0"/>
        <condense val="0"/>
        <extend val="0"/>
        <color indexed="10"/>
      </font>
      <fill>
        <patternFill>
          <bgColor rgb="FFFF99FF"/>
        </patternFill>
      </fill>
    </dxf>
    <dxf>
      <fill>
        <patternFill>
          <bgColor indexed="44"/>
        </patternFill>
      </fill>
    </dxf>
    <dxf>
      <fill>
        <patternFill>
          <bgColor indexed="34"/>
        </patternFill>
      </fill>
    </dxf>
    <dxf>
      <fill>
        <patternFill>
          <bgColor indexed="9"/>
        </patternFill>
      </fill>
    </dxf>
    <dxf>
      <font>
        <b/>
        <i val="0"/>
        <condense val="0"/>
        <extend val="0"/>
      </font>
    </dxf>
    <dxf>
      <font>
        <b/>
        <i val="0"/>
        <condense val="0"/>
        <extend val="0"/>
        <color indexed="10"/>
      </font>
    </dxf>
    <dxf>
      <font>
        <b/>
        <i val="0"/>
        <condense val="0"/>
        <extend val="0"/>
        <color indexed="10"/>
      </font>
      <fill>
        <patternFill>
          <bgColor rgb="FFFF99FF"/>
        </patternFill>
      </fill>
    </dxf>
    <dxf>
      <fill>
        <patternFill>
          <bgColor indexed="44"/>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13"/>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44"/>
        </patternFill>
      </fill>
    </dxf>
    <dxf>
      <fill>
        <patternFill>
          <bgColor indexed="34"/>
        </patternFill>
      </fill>
    </dxf>
    <dxf>
      <fill>
        <patternFill>
          <bgColor indexed="9"/>
        </patternFill>
      </fill>
    </dxf>
    <dxf>
      <font>
        <b/>
        <i val="0"/>
        <condense val="0"/>
        <extend val="0"/>
      </font>
    </dxf>
    <dxf>
      <font>
        <b/>
        <i val="0"/>
        <condense val="0"/>
        <extend val="0"/>
        <color indexed="10"/>
      </font>
    </dxf>
    <dxf>
      <font>
        <b/>
        <i val="0"/>
        <condense val="0"/>
        <extend val="0"/>
        <color indexed="10"/>
      </font>
      <fill>
        <patternFill>
          <bgColor rgb="FFFF99FF"/>
        </patternFill>
      </fill>
    </dxf>
    <dxf>
      <fill>
        <patternFill>
          <bgColor indexed="13"/>
        </patternFill>
      </fill>
    </dxf>
    <dxf>
      <font>
        <b/>
        <i val="0"/>
        <condense val="0"/>
        <extend val="0"/>
      </font>
    </dxf>
    <dxf>
      <font>
        <b/>
        <i val="0"/>
        <condense val="0"/>
        <extend val="0"/>
        <color indexed="10"/>
      </font>
    </dxf>
    <dxf>
      <font>
        <b/>
        <i val="0"/>
        <condense val="0"/>
        <extend val="0"/>
        <color indexed="10"/>
      </font>
      <fill>
        <patternFill>
          <bgColor rgb="FFFF99FF"/>
        </patternFill>
      </fill>
    </dxf>
    <dxf>
      <fill>
        <patternFill>
          <bgColor indexed="44"/>
        </patternFill>
      </fill>
    </dxf>
    <dxf>
      <fill>
        <patternFill>
          <bgColor indexed="34"/>
        </patternFill>
      </fill>
    </dxf>
    <dxf>
      <fill>
        <patternFill>
          <bgColor indexed="9"/>
        </patternFill>
      </fill>
    </dxf>
    <dxf>
      <fill>
        <patternFill>
          <bgColor indexed="13"/>
        </patternFill>
      </fill>
    </dxf>
    <dxf>
      <font>
        <b/>
        <i val="0"/>
        <condense val="0"/>
        <extend val="0"/>
      </font>
    </dxf>
    <dxf>
      <font>
        <b/>
        <i val="0"/>
        <condense val="0"/>
        <extend val="0"/>
        <color indexed="10"/>
      </font>
    </dxf>
    <dxf>
      <font>
        <b/>
        <i val="0"/>
        <condense val="0"/>
        <extend val="0"/>
        <color indexed="10"/>
      </font>
      <fill>
        <patternFill>
          <bgColor rgb="FFFF99FF"/>
        </patternFill>
      </fill>
    </dxf>
    <dxf>
      <fill>
        <patternFill>
          <bgColor indexed="44"/>
        </patternFill>
      </fill>
    </dxf>
    <dxf>
      <fill>
        <patternFill>
          <bgColor indexed="34"/>
        </patternFill>
      </fill>
    </dxf>
    <dxf>
      <fill>
        <patternFill>
          <bgColor indexed="9"/>
        </patternFill>
      </fill>
    </dxf>
    <dxf>
      <fill>
        <patternFill>
          <bgColor indexed="13"/>
        </patternFill>
      </fill>
    </dxf>
    <dxf>
      <fill>
        <patternFill>
          <bgColor indexed="13"/>
        </patternFill>
      </fill>
    </dxf>
    <dxf>
      <font>
        <b/>
        <i val="0"/>
        <condense val="0"/>
        <extend val="0"/>
      </font>
    </dxf>
    <dxf>
      <font>
        <b/>
        <i val="0"/>
        <condense val="0"/>
        <extend val="0"/>
        <color indexed="10"/>
      </font>
    </dxf>
    <dxf>
      <font>
        <b/>
        <i val="0"/>
        <condense val="0"/>
        <extend val="0"/>
        <color indexed="10"/>
      </font>
      <fill>
        <patternFill>
          <bgColor rgb="FFFF99FF"/>
        </patternFill>
      </fill>
    </dxf>
    <dxf>
      <fill>
        <patternFill>
          <bgColor indexed="44"/>
        </patternFill>
      </fill>
    </dxf>
    <dxf>
      <fill>
        <patternFill>
          <bgColor indexed="34"/>
        </patternFill>
      </fill>
    </dxf>
    <dxf>
      <fill>
        <patternFill>
          <bgColor indexed="9"/>
        </patternFill>
      </fill>
    </dxf>
    <dxf>
      <fill>
        <patternFill>
          <bgColor indexed="13"/>
        </patternFill>
      </fill>
    </dxf>
    <dxf>
      <font>
        <b/>
        <i val="0"/>
        <condense val="0"/>
        <extend val="0"/>
      </font>
    </dxf>
    <dxf>
      <font>
        <b/>
        <i val="0"/>
        <condense val="0"/>
        <extend val="0"/>
        <color indexed="10"/>
      </font>
    </dxf>
    <dxf>
      <font>
        <b/>
        <i val="0"/>
        <condense val="0"/>
        <extend val="0"/>
        <color indexed="10"/>
      </font>
      <fill>
        <patternFill>
          <bgColor rgb="FFFF99FF"/>
        </patternFill>
      </fill>
    </dxf>
    <dxf>
      <fill>
        <patternFill>
          <bgColor indexed="44"/>
        </patternFill>
      </fill>
    </dxf>
    <dxf>
      <fill>
        <patternFill>
          <bgColor indexed="34"/>
        </patternFill>
      </fill>
    </dxf>
    <dxf>
      <fill>
        <patternFill>
          <bgColor indexed="9"/>
        </patternFill>
      </fill>
    </dxf>
    <dxf>
      <fill>
        <patternFill>
          <bgColor indexed="13"/>
        </patternFill>
      </fill>
    </dxf>
    <dxf>
      <font>
        <b/>
        <i val="0"/>
        <condense val="0"/>
        <extend val="0"/>
      </font>
    </dxf>
    <dxf>
      <font>
        <b/>
        <i val="0"/>
        <condense val="0"/>
        <extend val="0"/>
        <color indexed="10"/>
      </font>
    </dxf>
    <dxf>
      <font>
        <b/>
        <i val="0"/>
        <condense val="0"/>
        <extend val="0"/>
        <color indexed="10"/>
      </font>
      <fill>
        <patternFill>
          <bgColor rgb="FFFF99FF"/>
        </patternFill>
      </fill>
    </dxf>
    <dxf>
      <fill>
        <patternFill>
          <bgColor indexed="44"/>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ont>
        <b/>
        <i val="0"/>
        <condense val="0"/>
        <extend val="0"/>
      </font>
    </dxf>
    <dxf>
      <font>
        <b/>
        <i val="0"/>
        <condense val="0"/>
        <extend val="0"/>
        <color indexed="10"/>
      </font>
    </dxf>
    <dxf>
      <font>
        <b/>
        <i val="0"/>
        <condense val="0"/>
        <extend val="0"/>
        <color indexed="10"/>
      </font>
      <fill>
        <patternFill>
          <bgColor rgb="FFFF99FF"/>
        </patternFill>
      </fill>
    </dxf>
    <dxf>
      <fill>
        <patternFill>
          <bgColor indexed="44"/>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44"/>
        </patternFill>
      </fill>
    </dxf>
    <dxf>
      <font>
        <b/>
        <i val="0"/>
        <condense val="0"/>
        <extend val="0"/>
      </font>
    </dxf>
    <dxf>
      <font>
        <b/>
        <i val="0"/>
        <condense val="0"/>
        <extend val="0"/>
        <color indexed="10"/>
      </font>
    </dxf>
    <dxf>
      <font>
        <b/>
        <i val="0"/>
        <condense val="0"/>
        <extend val="0"/>
        <color indexed="10"/>
      </font>
      <fill>
        <patternFill>
          <bgColor rgb="FFFF99FF"/>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13"/>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44"/>
        </patternFill>
      </fill>
    </dxf>
    <dxf>
      <fill>
        <patternFill>
          <bgColor indexed="13"/>
        </patternFill>
      </fill>
    </dxf>
    <dxf>
      <font>
        <b/>
        <i val="0"/>
        <condense val="0"/>
        <extend val="0"/>
      </font>
    </dxf>
    <dxf>
      <font>
        <b/>
        <i val="0"/>
        <condense val="0"/>
        <extend val="0"/>
        <color indexed="10"/>
      </font>
    </dxf>
    <dxf>
      <font>
        <b/>
        <i val="0"/>
        <condense val="0"/>
        <extend val="0"/>
        <color indexed="10"/>
      </font>
      <fill>
        <patternFill>
          <bgColor rgb="FFFF99FF"/>
        </patternFill>
      </fill>
    </dxf>
    <dxf>
      <fill>
        <patternFill>
          <bgColor indexed="34"/>
        </patternFill>
      </fill>
    </dxf>
    <dxf>
      <fill>
        <patternFill>
          <bgColor indexed="9"/>
        </patternFill>
      </fill>
    </dxf>
    <dxf>
      <fill>
        <patternFill>
          <bgColor indexed="44"/>
        </patternFill>
      </fill>
    </dxf>
    <dxf>
      <fill>
        <patternFill>
          <bgColor indexed="13"/>
        </patternFill>
      </fill>
    </dxf>
    <dxf>
      <font>
        <b/>
        <i val="0"/>
        <condense val="0"/>
        <extend val="0"/>
      </font>
    </dxf>
    <dxf>
      <font>
        <b/>
        <i val="0"/>
        <condense val="0"/>
        <extend val="0"/>
        <color indexed="10"/>
      </font>
    </dxf>
    <dxf>
      <font>
        <b/>
        <i val="0"/>
        <condense val="0"/>
        <extend val="0"/>
        <color indexed="10"/>
      </font>
      <fill>
        <patternFill>
          <bgColor rgb="FFFF99FF"/>
        </patternFill>
      </fill>
    </dxf>
    <dxf>
      <fill>
        <patternFill>
          <bgColor indexed="34"/>
        </patternFill>
      </fill>
    </dxf>
    <dxf>
      <fill>
        <patternFill>
          <bgColor indexed="9"/>
        </patternFill>
      </fill>
    </dxf>
    <dxf>
      <fill>
        <patternFill>
          <bgColor indexed="44"/>
        </patternFill>
      </fill>
    </dxf>
    <dxf>
      <fill>
        <patternFill>
          <bgColor indexed="13"/>
        </patternFill>
      </fill>
    </dxf>
    <dxf>
      <font>
        <b/>
        <i val="0"/>
        <condense val="0"/>
        <extend val="0"/>
      </font>
    </dxf>
    <dxf>
      <font>
        <b/>
        <i val="0"/>
        <condense val="0"/>
        <extend val="0"/>
        <color indexed="10"/>
      </font>
    </dxf>
    <dxf>
      <font>
        <b/>
        <i val="0"/>
        <condense val="0"/>
        <extend val="0"/>
        <color indexed="10"/>
      </font>
      <fill>
        <patternFill>
          <bgColor rgb="FFFF99FF"/>
        </patternFill>
      </fill>
    </dxf>
    <dxf>
      <fill>
        <patternFill>
          <bgColor indexed="34"/>
        </patternFill>
      </fill>
    </dxf>
    <dxf>
      <fill>
        <patternFill>
          <bgColor indexed="9"/>
        </patternFill>
      </fill>
    </dxf>
    <dxf>
      <fill>
        <patternFill>
          <bgColor indexed="44"/>
        </patternFill>
      </fill>
    </dxf>
    <dxf>
      <fill>
        <patternFill>
          <bgColor indexed="13"/>
        </patternFill>
      </fill>
    </dxf>
    <dxf>
      <font>
        <b/>
        <i val="0"/>
        <condense val="0"/>
        <extend val="0"/>
      </font>
    </dxf>
    <dxf>
      <font>
        <b/>
        <i val="0"/>
        <condense val="0"/>
        <extend val="0"/>
        <color indexed="10"/>
      </font>
    </dxf>
    <dxf>
      <font>
        <b/>
        <i val="0"/>
        <condense val="0"/>
        <extend val="0"/>
        <color indexed="10"/>
      </font>
      <fill>
        <patternFill>
          <bgColor rgb="FFFF99FF"/>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44"/>
        </patternFill>
      </fill>
    </dxf>
    <dxf>
      <fill>
        <patternFill>
          <bgColor indexed="13"/>
        </patternFill>
      </fill>
    </dxf>
    <dxf>
      <font>
        <b/>
        <i val="0"/>
        <condense val="0"/>
        <extend val="0"/>
      </font>
    </dxf>
    <dxf>
      <font>
        <b/>
        <i val="0"/>
        <condense val="0"/>
        <extend val="0"/>
        <color indexed="10"/>
      </font>
    </dxf>
    <dxf>
      <font>
        <b/>
        <i val="0"/>
        <condense val="0"/>
        <extend val="0"/>
        <color indexed="10"/>
      </font>
      <fill>
        <patternFill>
          <bgColor rgb="FFFF99FF"/>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44"/>
        </patternFill>
      </fill>
    </dxf>
    <dxf>
      <fill>
        <patternFill>
          <bgColor indexed="13"/>
        </patternFill>
      </fill>
    </dxf>
    <dxf>
      <font>
        <b/>
        <i val="0"/>
        <condense val="0"/>
        <extend val="0"/>
      </font>
    </dxf>
    <dxf>
      <font>
        <b/>
        <i val="0"/>
        <condense val="0"/>
        <extend val="0"/>
        <color indexed="10"/>
      </font>
    </dxf>
    <dxf>
      <font>
        <b/>
        <i val="0"/>
        <condense val="0"/>
        <extend val="0"/>
        <color indexed="10"/>
      </font>
      <fill>
        <patternFill>
          <bgColor rgb="FFFF99FF"/>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44"/>
        </patternFill>
      </fill>
    </dxf>
    <dxf>
      <fill>
        <patternFill>
          <bgColor indexed="13"/>
        </patternFill>
      </fill>
    </dxf>
    <dxf>
      <font>
        <b/>
        <i val="0"/>
        <condense val="0"/>
        <extend val="0"/>
      </font>
    </dxf>
    <dxf>
      <font>
        <b/>
        <i val="0"/>
        <condense val="0"/>
        <extend val="0"/>
        <color indexed="10"/>
      </font>
    </dxf>
    <dxf>
      <font>
        <b/>
        <i val="0"/>
        <condense val="0"/>
        <extend val="0"/>
        <color indexed="10"/>
      </font>
      <fill>
        <patternFill>
          <bgColor rgb="FFFF99FF"/>
        </patternFill>
      </fill>
    </dxf>
    <dxf>
      <fill>
        <patternFill>
          <bgColor indexed="34"/>
        </patternFill>
      </fill>
    </dxf>
    <dxf>
      <fill>
        <patternFill>
          <bgColor indexed="9"/>
        </patternFill>
      </fill>
    </dxf>
    <dxf>
      <fill>
        <patternFill>
          <bgColor indexed="13"/>
        </patternFill>
      </fill>
    </dxf>
    <dxf>
      <font>
        <b/>
        <i val="0"/>
        <condense val="0"/>
        <extend val="0"/>
      </font>
    </dxf>
    <dxf>
      <font>
        <b/>
        <i val="0"/>
        <condense val="0"/>
        <extend val="0"/>
        <color indexed="10"/>
      </font>
    </dxf>
    <dxf>
      <font>
        <b/>
        <i val="0"/>
        <condense val="0"/>
        <extend val="0"/>
        <color indexed="10"/>
      </font>
      <fill>
        <patternFill>
          <bgColor rgb="FFFF99FF"/>
        </patternFill>
      </fill>
    </dxf>
    <dxf>
      <fill>
        <patternFill>
          <bgColor indexed="44"/>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13"/>
        </patternFill>
      </fill>
    </dxf>
    <dxf>
      <fill>
        <patternFill>
          <bgColor indexed="44"/>
        </patternFill>
      </fill>
    </dxf>
    <dxf>
      <font>
        <b/>
        <i val="0"/>
        <condense val="0"/>
        <extend val="0"/>
      </font>
    </dxf>
    <dxf>
      <font>
        <b/>
        <i val="0"/>
        <condense val="0"/>
        <extend val="0"/>
        <color indexed="10"/>
      </font>
    </dxf>
    <dxf>
      <font>
        <b/>
        <i val="0"/>
        <condense val="0"/>
        <extend val="0"/>
        <color indexed="10"/>
      </font>
      <fill>
        <patternFill>
          <bgColor rgb="FFFF99FF"/>
        </patternFill>
      </fill>
    </dxf>
    <dxf>
      <fill>
        <patternFill>
          <bgColor indexed="34"/>
        </patternFill>
      </fill>
    </dxf>
    <dxf>
      <fill>
        <patternFill>
          <bgColor indexed="9"/>
        </patternFill>
      </fill>
    </dxf>
    <dxf>
      <fill>
        <patternFill>
          <bgColor indexed="13"/>
        </patternFill>
      </fill>
    </dxf>
    <dxf>
      <fill>
        <patternFill>
          <bgColor indexed="44"/>
        </patternFill>
      </fill>
    </dxf>
    <dxf>
      <font>
        <b/>
        <i val="0"/>
        <condense val="0"/>
        <extend val="0"/>
      </font>
    </dxf>
    <dxf>
      <font>
        <b/>
        <i val="0"/>
        <condense val="0"/>
        <extend val="0"/>
        <color indexed="10"/>
      </font>
    </dxf>
    <dxf>
      <font>
        <b/>
        <i val="0"/>
        <condense val="0"/>
        <extend val="0"/>
        <color indexed="10"/>
      </font>
      <fill>
        <patternFill>
          <bgColor rgb="FFFF99FF"/>
        </patternFill>
      </fill>
    </dxf>
    <dxf>
      <fill>
        <patternFill>
          <bgColor indexed="34"/>
        </patternFill>
      </fill>
    </dxf>
    <dxf>
      <fill>
        <patternFill>
          <bgColor indexed="9"/>
        </patternFill>
      </fill>
    </dxf>
    <dxf>
      <fill>
        <patternFill>
          <bgColor indexed="13"/>
        </patternFill>
      </fill>
    </dxf>
    <dxf>
      <fill>
        <patternFill>
          <bgColor indexed="44"/>
        </patternFill>
      </fill>
    </dxf>
    <dxf>
      <font>
        <b/>
        <i val="0"/>
        <condense val="0"/>
        <extend val="0"/>
      </font>
    </dxf>
    <dxf>
      <font>
        <b/>
        <i val="0"/>
        <condense val="0"/>
        <extend val="0"/>
        <color indexed="10"/>
      </font>
    </dxf>
    <dxf>
      <font>
        <b/>
        <i val="0"/>
        <condense val="0"/>
        <extend val="0"/>
        <color indexed="10"/>
      </font>
      <fill>
        <patternFill>
          <bgColor rgb="FFFF99FF"/>
        </patternFill>
      </fill>
    </dxf>
    <dxf>
      <fill>
        <patternFill>
          <bgColor indexed="13"/>
        </patternFill>
      </fill>
    </dxf>
    <dxf>
      <fill>
        <patternFill>
          <bgColor indexed="44"/>
        </patternFill>
      </fill>
    </dxf>
    <dxf>
      <font>
        <b/>
        <i val="0"/>
        <condense val="0"/>
        <extend val="0"/>
      </font>
    </dxf>
    <dxf>
      <font>
        <b/>
        <i val="0"/>
        <condense val="0"/>
        <extend val="0"/>
        <color indexed="10"/>
      </font>
    </dxf>
    <dxf>
      <font>
        <b/>
        <i val="0"/>
        <condense val="0"/>
        <extend val="0"/>
        <color indexed="10"/>
      </font>
      <fill>
        <patternFill>
          <bgColor rgb="FFFF99FF"/>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44"/>
        </patternFill>
      </fill>
    </dxf>
    <dxf>
      <fill>
        <patternFill>
          <bgColor indexed="13"/>
        </patternFill>
      </fill>
    </dxf>
    <dxf>
      <font>
        <b/>
        <i val="0"/>
        <condense val="0"/>
        <extend val="0"/>
      </font>
    </dxf>
    <dxf>
      <font>
        <b/>
        <i val="0"/>
        <condense val="0"/>
        <extend val="0"/>
        <color indexed="10"/>
      </font>
    </dxf>
    <dxf>
      <font>
        <b/>
        <i val="0"/>
        <condense val="0"/>
        <extend val="0"/>
        <color indexed="10"/>
      </font>
      <fill>
        <patternFill>
          <bgColor rgb="FFFF99FF"/>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44"/>
        </patternFill>
      </fill>
    </dxf>
    <dxf>
      <font>
        <b/>
        <i val="0"/>
        <condense val="0"/>
        <extend val="0"/>
      </font>
    </dxf>
    <dxf>
      <font>
        <b/>
        <i val="0"/>
        <condense val="0"/>
        <extend val="0"/>
        <color indexed="10"/>
      </font>
    </dxf>
    <dxf>
      <font>
        <b/>
        <i val="0"/>
        <condense val="0"/>
        <extend val="0"/>
        <color indexed="10"/>
      </font>
      <fill>
        <patternFill>
          <bgColor rgb="FFFF99FF"/>
        </patternFill>
      </fill>
    </dxf>
    <dxf>
      <fill>
        <patternFill>
          <bgColor indexed="13"/>
        </patternFill>
      </fill>
    </dxf>
    <dxf>
      <fill>
        <patternFill>
          <bgColor indexed="44"/>
        </patternFill>
      </fill>
    </dxf>
    <dxf>
      <font>
        <b/>
        <i val="0"/>
        <condense val="0"/>
        <extend val="0"/>
      </font>
    </dxf>
    <dxf>
      <font>
        <b/>
        <i val="0"/>
        <condense val="0"/>
        <extend val="0"/>
        <color indexed="10"/>
      </font>
    </dxf>
    <dxf>
      <font>
        <b/>
        <i val="0"/>
        <condense val="0"/>
        <extend val="0"/>
        <color indexed="10"/>
      </font>
      <fill>
        <patternFill>
          <bgColor rgb="FFFF99FF"/>
        </patternFill>
      </fill>
    </dxf>
    <dxf>
      <fill>
        <patternFill>
          <bgColor indexed="44"/>
        </patternFill>
      </fill>
    </dxf>
    <dxf>
      <fill>
        <patternFill>
          <bgColor indexed="13"/>
        </patternFill>
      </fill>
    </dxf>
    <dxf>
      <font>
        <b/>
        <i val="0"/>
        <condense val="0"/>
        <extend val="0"/>
      </font>
    </dxf>
    <dxf>
      <font>
        <b/>
        <i val="0"/>
        <condense val="0"/>
        <extend val="0"/>
        <color indexed="10"/>
      </font>
    </dxf>
    <dxf>
      <font>
        <b/>
        <i val="0"/>
        <condense val="0"/>
        <extend val="0"/>
        <color indexed="10"/>
      </font>
      <fill>
        <patternFill>
          <bgColor rgb="FFFF99FF"/>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44"/>
        </patternFill>
      </fill>
    </dxf>
    <dxf>
      <fill>
        <patternFill>
          <bgColor indexed="13"/>
        </patternFill>
      </fill>
    </dxf>
    <dxf>
      <font>
        <b/>
        <i val="0"/>
        <condense val="0"/>
        <extend val="0"/>
      </font>
    </dxf>
    <dxf>
      <font>
        <b/>
        <i val="0"/>
        <condense val="0"/>
        <extend val="0"/>
        <color indexed="10"/>
      </font>
    </dxf>
    <dxf>
      <font>
        <b/>
        <i val="0"/>
        <condense val="0"/>
        <extend val="0"/>
        <color indexed="10"/>
      </font>
      <fill>
        <patternFill>
          <bgColor rgb="FFFF99FF"/>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ont>
        <b/>
        <i val="0"/>
        <condense val="0"/>
        <extend val="0"/>
        <color indexed="10"/>
      </font>
    </dxf>
    <dxf>
      <font>
        <b/>
        <i val="0"/>
        <condense val="0"/>
        <extend val="0"/>
        <color indexed="10"/>
      </font>
    </dxf>
    <dxf>
      <fill>
        <patternFill>
          <bgColor indexed="13"/>
        </patternFill>
      </fill>
    </dxf>
    <dxf>
      <fill>
        <patternFill>
          <bgColor indexed="13"/>
        </patternFill>
      </fill>
    </dxf>
    <dxf>
      <fill>
        <patternFill>
          <bgColor indexed="34"/>
        </patternFill>
      </fill>
    </dxf>
    <dxf>
      <fill>
        <patternFill>
          <bgColor indexed="9"/>
        </patternFill>
      </fill>
    </dxf>
    <dxf>
      <fill>
        <patternFill>
          <bgColor indexed="44"/>
        </patternFill>
      </fill>
    </dxf>
    <dxf>
      <fill>
        <patternFill>
          <bgColor indexed="13"/>
        </patternFill>
      </fill>
    </dxf>
    <dxf>
      <font>
        <b/>
        <i val="0"/>
        <condense val="0"/>
        <extend val="0"/>
      </font>
    </dxf>
    <dxf>
      <font>
        <b/>
        <i val="0"/>
        <condense val="0"/>
        <extend val="0"/>
        <color indexed="10"/>
      </font>
    </dxf>
    <dxf>
      <font>
        <b/>
        <i val="0"/>
        <condense val="0"/>
        <extend val="0"/>
        <color indexed="10"/>
      </font>
      <fill>
        <patternFill>
          <bgColor rgb="FFFF99FF"/>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ont>
        <b/>
        <i val="0"/>
        <condense val="0"/>
        <extend val="0"/>
      </font>
    </dxf>
    <dxf>
      <font>
        <b/>
        <i val="0"/>
        <condense val="0"/>
        <extend val="0"/>
        <color indexed="10"/>
      </font>
    </dxf>
    <dxf>
      <font>
        <b/>
        <i val="0"/>
        <condense val="0"/>
        <extend val="0"/>
        <color indexed="10"/>
      </font>
      <fill>
        <patternFill>
          <bgColor rgb="FFFF99FF"/>
        </patternFill>
      </fill>
    </dxf>
    <dxf>
      <fill>
        <patternFill>
          <bgColor indexed="44"/>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44"/>
        </patternFill>
      </fill>
    </dxf>
    <dxf>
      <fill>
        <patternFill>
          <bgColor indexed="13"/>
        </patternFill>
      </fill>
    </dxf>
    <dxf>
      <fill>
        <patternFill>
          <bgColor indexed="34"/>
        </patternFill>
      </fill>
    </dxf>
    <dxf>
      <fill>
        <patternFill>
          <bgColor indexed="9"/>
        </patternFill>
      </fill>
    </dxf>
    <dxf>
      <fill>
        <patternFill>
          <bgColor indexed="13"/>
        </patternFill>
      </fill>
    </dxf>
    <dxf>
      <font>
        <b/>
        <i val="0"/>
        <condense val="0"/>
        <extend val="0"/>
      </font>
    </dxf>
    <dxf>
      <font>
        <b/>
        <i val="0"/>
        <condense val="0"/>
        <extend val="0"/>
        <color indexed="10"/>
      </font>
    </dxf>
    <dxf>
      <font>
        <b/>
        <i val="0"/>
        <condense val="0"/>
        <extend val="0"/>
        <color indexed="10"/>
      </font>
      <fill>
        <patternFill>
          <bgColor rgb="FFFF99FF"/>
        </patternFill>
      </fill>
    </dxf>
    <dxf>
      <fill>
        <patternFill>
          <bgColor indexed="34"/>
        </patternFill>
      </fill>
    </dxf>
    <dxf>
      <fill>
        <patternFill>
          <bgColor indexed="9"/>
        </patternFill>
      </fill>
    </dxf>
    <dxf>
      <fill>
        <patternFill>
          <bgColor indexed="44"/>
        </patternFill>
      </fill>
    </dxf>
    <dxf>
      <font>
        <b/>
        <i val="0"/>
        <condense val="0"/>
        <extend val="0"/>
      </font>
    </dxf>
    <dxf>
      <font>
        <b/>
        <i val="0"/>
        <condense val="0"/>
        <extend val="0"/>
        <color indexed="10"/>
      </font>
    </dxf>
    <dxf>
      <font>
        <b/>
        <i val="0"/>
        <condense val="0"/>
        <extend val="0"/>
        <color indexed="10"/>
      </font>
      <fill>
        <patternFill>
          <bgColor rgb="FFFF99FF"/>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44"/>
        </patternFill>
      </fill>
    </dxf>
    <dxf>
      <font>
        <b/>
        <i val="0"/>
        <condense val="0"/>
        <extend val="0"/>
      </font>
    </dxf>
    <dxf>
      <font>
        <b/>
        <i val="0"/>
        <condense val="0"/>
        <extend val="0"/>
        <color indexed="10"/>
      </font>
    </dxf>
    <dxf>
      <font>
        <b/>
        <i val="0"/>
        <condense val="0"/>
        <extend val="0"/>
        <color indexed="10"/>
      </font>
      <fill>
        <patternFill>
          <bgColor rgb="FFFF99FF"/>
        </patternFill>
      </fill>
    </dxf>
    <dxf>
      <fill>
        <patternFill>
          <bgColor indexed="13"/>
        </patternFill>
      </fill>
    </dxf>
    <dxf>
      <fill>
        <patternFill>
          <bgColor indexed="44"/>
        </patternFill>
      </fill>
    </dxf>
    <dxf>
      <font>
        <b/>
        <i val="0"/>
        <condense val="0"/>
        <extend val="0"/>
      </font>
    </dxf>
    <dxf>
      <font>
        <b/>
        <i val="0"/>
        <condense val="0"/>
        <extend val="0"/>
        <color indexed="10"/>
      </font>
    </dxf>
    <dxf>
      <font>
        <b/>
        <i val="0"/>
        <condense val="0"/>
        <extend val="0"/>
        <color indexed="10"/>
      </font>
      <fill>
        <patternFill>
          <bgColor rgb="FFFF99FF"/>
        </patternFill>
      </fill>
    </dxf>
    <dxf>
      <fill>
        <patternFill>
          <bgColor indexed="13"/>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ont>
        <b/>
        <i val="0"/>
        <condense val="0"/>
        <extend val="0"/>
      </font>
    </dxf>
    <dxf>
      <font>
        <b/>
        <i val="0"/>
        <condense val="0"/>
        <extend val="0"/>
        <color indexed="10"/>
      </font>
    </dxf>
    <dxf>
      <font>
        <b/>
        <i val="0"/>
        <condense val="0"/>
        <extend val="0"/>
        <color indexed="10"/>
      </font>
      <fill>
        <patternFill>
          <bgColor rgb="FFFF99FF"/>
        </patternFill>
      </fill>
    </dxf>
    <dxf>
      <fill>
        <patternFill>
          <bgColor indexed="44"/>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ont>
        <b/>
        <i val="0"/>
        <condense val="0"/>
        <extend val="0"/>
        <color indexed="10"/>
      </font>
    </dxf>
    <dxf>
      <font>
        <b/>
        <i val="0"/>
        <condense val="0"/>
        <extend val="0"/>
        <color indexed="10"/>
      </font>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44"/>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44"/>
        </patternFill>
      </fill>
    </dxf>
    <dxf>
      <font>
        <b/>
        <i val="0"/>
        <condense val="0"/>
        <extend val="0"/>
      </font>
    </dxf>
    <dxf>
      <font>
        <b/>
        <i val="0"/>
        <condense val="0"/>
        <extend val="0"/>
        <color indexed="10"/>
      </font>
    </dxf>
    <dxf>
      <font>
        <b/>
        <i val="0"/>
        <condense val="0"/>
        <extend val="0"/>
        <color indexed="10"/>
      </font>
      <fill>
        <patternFill>
          <bgColor rgb="FFFF99FF"/>
        </patternFill>
      </fill>
    </dxf>
    <dxf>
      <fill>
        <patternFill>
          <bgColor indexed="34"/>
        </patternFill>
      </fill>
    </dxf>
    <dxf>
      <fill>
        <patternFill>
          <bgColor indexed="9"/>
        </patternFill>
      </fill>
    </dxf>
    <dxf>
      <fill>
        <patternFill>
          <bgColor indexed="13"/>
        </patternFill>
      </fill>
    </dxf>
    <dxf>
      <font>
        <b/>
        <i val="0"/>
        <condense val="0"/>
        <extend val="0"/>
      </font>
    </dxf>
    <dxf>
      <font>
        <b/>
        <i val="0"/>
        <condense val="0"/>
        <extend val="0"/>
        <color indexed="10"/>
      </font>
    </dxf>
    <dxf>
      <font>
        <b/>
        <i val="0"/>
        <condense val="0"/>
        <extend val="0"/>
        <color indexed="10"/>
      </font>
      <fill>
        <patternFill>
          <bgColor rgb="FFFF99FF"/>
        </patternFill>
      </fill>
    </dxf>
    <dxf>
      <fill>
        <patternFill>
          <bgColor indexed="44"/>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13"/>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ont>
        <b/>
        <i val="0"/>
        <condense val="0"/>
        <extend val="0"/>
      </font>
    </dxf>
    <dxf>
      <font>
        <b/>
        <i val="0"/>
        <condense val="0"/>
        <extend val="0"/>
        <color indexed="10"/>
      </font>
    </dxf>
    <dxf>
      <font>
        <b/>
        <i val="0"/>
        <condense val="0"/>
        <extend val="0"/>
        <color indexed="10"/>
      </font>
      <fill>
        <patternFill>
          <bgColor rgb="FFFF99FF"/>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ill>
        <patternFill>
          <bgColor indexed="44"/>
        </patternFill>
      </fill>
    </dxf>
    <dxf>
      <font>
        <b/>
        <i val="0"/>
        <condense val="0"/>
        <extend val="0"/>
      </font>
    </dxf>
    <dxf>
      <font>
        <b/>
        <i val="0"/>
        <condense val="0"/>
        <extend val="0"/>
        <color indexed="10"/>
      </font>
    </dxf>
    <dxf>
      <font>
        <b/>
        <i val="0"/>
        <condense val="0"/>
        <extend val="0"/>
        <color indexed="10"/>
      </font>
      <fill>
        <patternFill>
          <bgColor rgb="FFFF99FF"/>
        </patternFill>
      </fill>
    </dxf>
    <dxf>
      <font>
        <b/>
        <i val="0"/>
        <condense val="0"/>
        <extend val="0"/>
        <color indexed="10"/>
      </font>
    </dxf>
    <dxf>
      <font>
        <b/>
        <i val="0"/>
        <condense val="0"/>
        <extend val="0"/>
        <color indexed="10"/>
      </font>
    </dxf>
    <dxf>
      <fill>
        <patternFill>
          <bgColor indexed="44"/>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ont>
        <b/>
        <i val="0"/>
        <condense val="0"/>
        <extend val="0"/>
      </font>
    </dxf>
    <dxf>
      <font>
        <b/>
        <i val="0"/>
        <condense val="0"/>
        <extend val="0"/>
        <color indexed="10"/>
      </font>
    </dxf>
    <dxf>
      <font>
        <b/>
        <i val="0"/>
        <condense val="0"/>
        <extend val="0"/>
        <color indexed="10"/>
      </font>
      <fill>
        <patternFill>
          <bgColor rgb="FFFF99FF"/>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ont>
        <b/>
        <i val="0"/>
        <condense val="0"/>
        <extend val="0"/>
      </font>
    </dxf>
    <dxf>
      <font>
        <b/>
        <i val="0"/>
        <condense val="0"/>
        <extend val="0"/>
        <color indexed="10"/>
      </font>
    </dxf>
    <dxf>
      <font>
        <b/>
        <i val="0"/>
        <condense val="0"/>
        <extend val="0"/>
        <color indexed="10"/>
      </font>
      <fill>
        <patternFill>
          <bgColor rgb="FFFF99FF"/>
        </patternFill>
      </fill>
    </dxf>
    <dxf>
      <fill>
        <patternFill>
          <bgColor indexed="44"/>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ont>
        <b/>
        <i val="0"/>
        <condense val="0"/>
        <extend val="0"/>
      </font>
    </dxf>
    <dxf>
      <font>
        <b/>
        <i val="0"/>
        <condense val="0"/>
        <extend val="0"/>
        <color indexed="10"/>
      </font>
    </dxf>
    <dxf>
      <font>
        <b/>
        <i val="0"/>
        <condense val="0"/>
        <extend val="0"/>
        <color indexed="10"/>
      </font>
      <fill>
        <patternFill>
          <bgColor rgb="FFFF99FF"/>
        </patternFill>
      </fill>
    </dxf>
    <dxf>
      <fill>
        <patternFill>
          <bgColor indexed="34"/>
        </patternFill>
      </fill>
    </dxf>
    <dxf>
      <fill>
        <patternFill>
          <bgColor indexed="9"/>
        </patternFill>
      </fill>
    </dxf>
    <dxf>
      <fill>
        <patternFill>
          <bgColor indexed="13"/>
        </patternFill>
      </fill>
    </dxf>
    <dxf>
      <font>
        <b/>
        <i val="0"/>
        <condense val="0"/>
        <extend val="0"/>
      </font>
    </dxf>
    <dxf>
      <font>
        <b/>
        <i val="0"/>
        <condense val="0"/>
        <extend val="0"/>
        <color indexed="10"/>
      </font>
    </dxf>
    <dxf>
      <font>
        <b/>
        <i val="0"/>
        <condense val="0"/>
        <extend val="0"/>
        <color indexed="10"/>
      </font>
      <fill>
        <patternFill>
          <bgColor rgb="FFFF99FF"/>
        </patternFill>
      </fill>
    </dxf>
    <dxf>
      <fill>
        <patternFill>
          <bgColor indexed="34"/>
        </patternFill>
      </fill>
    </dxf>
    <dxf>
      <fill>
        <patternFill>
          <bgColor indexed="9"/>
        </patternFill>
      </fill>
    </dxf>
    <dxf>
      <fill>
        <patternFill>
          <bgColor indexed="13"/>
        </patternFill>
      </fill>
    </dxf>
    <dxf>
      <font>
        <b/>
        <i val="0"/>
        <condense val="0"/>
        <extend val="0"/>
      </font>
    </dxf>
    <dxf>
      <font>
        <b/>
        <i val="0"/>
        <condense val="0"/>
        <extend val="0"/>
        <color indexed="10"/>
      </font>
    </dxf>
    <dxf>
      <font>
        <b/>
        <i val="0"/>
        <condense val="0"/>
        <extend val="0"/>
        <color indexed="10"/>
      </font>
      <fill>
        <patternFill>
          <bgColor rgb="FFFF99FF"/>
        </patternFill>
      </fill>
    </dxf>
    <dxf>
      <fill>
        <patternFill>
          <bgColor indexed="34"/>
        </patternFill>
      </fill>
    </dxf>
    <dxf>
      <fill>
        <patternFill>
          <bgColor indexed="9"/>
        </patternFill>
      </fill>
    </dxf>
    <dxf>
      <fill>
        <patternFill>
          <bgColor indexed="13"/>
        </patternFill>
      </fill>
    </dxf>
    <dxf>
      <font>
        <b/>
        <i val="0"/>
        <condense val="0"/>
        <extend val="0"/>
      </font>
    </dxf>
    <dxf>
      <font>
        <b/>
        <i val="0"/>
        <condense val="0"/>
        <extend val="0"/>
        <color indexed="10"/>
      </font>
    </dxf>
    <dxf>
      <font>
        <b/>
        <i val="0"/>
        <condense val="0"/>
        <extend val="0"/>
        <color indexed="10"/>
      </font>
      <fill>
        <patternFill>
          <bgColor rgb="FFFF99FF"/>
        </patternFill>
      </fill>
    </dxf>
    <dxf>
      <fill>
        <patternFill>
          <bgColor indexed="34"/>
        </patternFill>
      </fill>
    </dxf>
    <dxf>
      <fill>
        <patternFill>
          <bgColor indexed="9"/>
        </patternFill>
      </fill>
    </dxf>
    <dxf>
      <font>
        <b/>
        <i val="0"/>
        <condense val="0"/>
        <extend val="0"/>
        <color indexed="10"/>
      </font>
    </dxf>
    <dxf>
      <font>
        <b/>
        <i val="0"/>
        <condense val="0"/>
        <extend val="0"/>
        <color indexed="10"/>
      </font>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13"/>
        </patternFill>
      </fill>
    </dxf>
    <dxf>
      <font>
        <b/>
        <i val="0"/>
        <condense val="0"/>
        <extend val="0"/>
        <color indexed="10"/>
      </font>
    </dxf>
    <dxf>
      <font>
        <b/>
        <i val="0"/>
        <condense val="0"/>
        <extend val="0"/>
        <color indexed="10"/>
      </font>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ont>
        <b/>
        <i val="0"/>
        <condense val="0"/>
        <extend val="0"/>
        <color indexed="10"/>
      </font>
    </dxf>
    <dxf>
      <font>
        <b/>
        <i val="0"/>
        <condense val="0"/>
        <extend val="0"/>
        <color indexed="10"/>
      </font>
    </dxf>
    <dxf>
      <fill>
        <patternFill>
          <bgColor indexed="13"/>
        </patternFill>
      </fill>
    </dxf>
    <dxf>
      <fill>
        <patternFill>
          <bgColor indexed="34"/>
        </patternFill>
      </fill>
    </dxf>
    <dxf>
      <fill>
        <patternFill>
          <bgColor indexed="9"/>
        </patternFill>
      </fill>
    </dxf>
    <dxf>
      <fill>
        <patternFill>
          <bgColor indexed="13"/>
        </patternFill>
      </fill>
    </dxf>
    <dxf>
      <font>
        <b/>
        <i val="0"/>
        <condense val="0"/>
        <extend val="0"/>
      </font>
    </dxf>
    <dxf>
      <font>
        <b/>
        <i val="0"/>
        <condense val="0"/>
        <extend val="0"/>
        <color indexed="10"/>
      </font>
    </dxf>
    <dxf>
      <font>
        <b/>
        <i val="0"/>
        <condense val="0"/>
        <extend val="0"/>
        <color indexed="10"/>
      </font>
      <fill>
        <patternFill>
          <bgColor rgb="FFFF99FF"/>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ont>
        <b/>
        <i val="0"/>
        <condense val="0"/>
        <extend val="0"/>
        <color indexed="10"/>
      </font>
    </dxf>
    <dxf>
      <font>
        <b/>
        <i val="0"/>
        <condense val="0"/>
        <extend val="0"/>
        <color indexed="10"/>
      </font>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ont>
        <b/>
        <i val="0"/>
        <condense val="0"/>
        <extend val="0"/>
        <color indexed="10"/>
      </font>
    </dxf>
    <dxf>
      <font>
        <b/>
        <i val="0"/>
        <condense val="0"/>
        <extend val="0"/>
        <color indexed="10"/>
      </font>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13"/>
        </patternFill>
      </fill>
    </dxf>
    <dxf>
      <fill>
        <patternFill>
          <bgColor indexed="13"/>
        </patternFill>
      </fill>
    </dxf>
    <dxf>
      <fill>
        <patternFill>
          <bgColor indexed="13"/>
        </patternFill>
      </fill>
    </dxf>
    <dxf>
      <font>
        <b/>
        <i val="0"/>
        <condense val="0"/>
        <extend val="0"/>
      </font>
    </dxf>
    <dxf>
      <font>
        <b/>
        <i val="0"/>
        <condense val="0"/>
        <extend val="0"/>
        <color indexed="10"/>
      </font>
    </dxf>
    <dxf>
      <font>
        <b/>
        <i val="0"/>
        <condense val="0"/>
        <extend val="0"/>
        <color indexed="10"/>
      </font>
      <fill>
        <patternFill>
          <bgColor rgb="FFFF99FF"/>
        </patternFill>
      </fill>
    </dxf>
    <dxf>
      <fill>
        <patternFill>
          <bgColor indexed="34"/>
        </patternFill>
      </fill>
    </dxf>
    <dxf>
      <fill>
        <patternFill>
          <bgColor indexed="9"/>
        </patternFill>
      </fill>
    </dxf>
    <dxf>
      <fill>
        <patternFill>
          <bgColor indexed="13"/>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ill>
        <patternFill>
          <bgColor indexed="13"/>
        </patternFill>
      </fill>
    </dxf>
    <dxf>
      <fill>
        <patternFill>
          <bgColor indexed="13"/>
        </patternFill>
      </fill>
    </dxf>
    <dxf>
      <font>
        <b/>
        <i val="0"/>
        <condense val="0"/>
        <extend val="0"/>
      </font>
    </dxf>
    <dxf>
      <font>
        <b/>
        <i val="0"/>
        <condense val="0"/>
        <extend val="0"/>
        <color indexed="10"/>
      </font>
    </dxf>
    <dxf>
      <font>
        <b/>
        <i val="0"/>
        <condense val="0"/>
        <extend val="0"/>
        <color indexed="10"/>
      </font>
      <fill>
        <patternFill>
          <bgColor rgb="FFFF99FF"/>
        </patternFill>
      </fill>
    </dxf>
    <dxf>
      <fill>
        <patternFill>
          <bgColor indexed="34"/>
        </patternFill>
      </fill>
    </dxf>
    <dxf>
      <fill>
        <patternFill>
          <bgColor indexed="9"/>
        </patternFill>
      </fill>
    </dxf>
    <dxf>
      <font>
        <b/>
        <i val="0"/>
        <condense val="0"/>
        <extend val="0"/>
      </font>
    </dxf>
    <dxf>
      <font>
        <b/>
        <i val="0"/>
        <condense val="0"/>
        <extend val="0"/>
        <color indexed="10"/>
      </font>
    </dxf>
    <dxf>
      <font>
        <b/>
        <i val="0"/>
        <condense val="0"/>
        <extend val="0"/>
        <color indexed="10"/>
      </font>
      <fill>
        <patternFill>
          <bgColor rgb="FFFF99FF"/>
        </patternFill>
      </fill>
    </dxf>
    <dxf>
      <fill>
        <patternFill>
          <bgColor indexed="13"/>
        </patternFill>
      </fill>
    </dxf>
    <dxf>
      <font>
        <b/>
        <i val="0"/>
        <condense val="0"/>
        <extend val="0"/>
      </font>
    </dxf>
    <dxf>
      <font>
        <b/>
        <i val="0"/>
        <condense val="0"/>
        <extend val="0"/>
        <color indexed="10"/>
      </font>
    </dxf>
    <dxf>
      <font>
        <b/>
        <i val="0"/>
        <condense val="0"/>
        <extend val="0"/>
        <color indexed="10"/>
      </font>
      <fill>
        <patternFill>
          <bgColor rgb="FFFF99FF"/>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ont>
        <b/>
        <i val="0"/>
        <condense val="0"/>
        <extend val="0"/>
        <color indexed="10"/>
      </font>
    </dxf>
    <dxf>
      <font>
        <b/>
        <i val="0"/>
        <condense val="0"/>
        <extend val="0"/>
        <color indexed="10"/>
      </font>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34"/>
        </patternFill>
      </fill>
    </dxf>
    <dxf>
      <fill>
        <patternFill>
          <bgColor indexed="9"/>
        </patternFill>
      </fill>
    </dxf>
    <dxf>
      <font>
        <b/>
        <i val="0"/>
        <condense val="0"/>
        <extend val="0"/>
        <color indexed="10"/>
      </font>
    </dxf>
    <dxf>
      <font>
        <b/>
        <i val="0"/>
        <condense val="0"/>
        <extend val="0"/>
        <color indexed="10"/>
      </font>
    </dxf>
    <dxf>
      <fill>
        <patternFill>
          <bgColor indexed="13"/>
        </patternFill>
      </fill>
    </dxf>
    <dxf>
      <font>
        <b/>
        <i val="0"/>
        <condense val="0"/>
        <extend val="0"/>
        <color indexed="10"/>
      </font>
    </dxf>
    <dxf>
      <font>
        <b/>
        <i val="0"/>
        <condense val="0"/>
        <extend val="0"/>
        <color indexed="10"/>
      </font>
    </dxf>
    <dxf>
      <font>
        <b/>
        <i val="0"/>
        <condense val="0"/>
        <extend val="0"/>
      </font>
    </dxf>
    <dxf>
      <font>
        <b/>
        <i val="0"/>
        <condense val="0"/>
        <extend val="0"/>
        <color indexed="10"/>
      </font>
    </dxf>
    <dxf>
      <font>
        <b/>
        <i val="0"/>
        <condense val="0"/>
        <extend val="0"/>
        <color indexed="10"/>
      </font>
      <fill>
        <patternFill>
          <bgColor rgb="FFFF99FF"/>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ont>
        <b/>
        <i val="0"/>
        <condense val="0"/>
        <extend val="0"/>
        <color indexed="10"/>
      </font>
    </dxf>
    <dxf>
      <font>
        <b/>
        <i val="0"/>
        <condense val="0"/>
        <extend val="0"/>
        <color indexed="10"/>
      </font>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ont>
        <b/>
        <i val="0"/>
        <condense val="0"/>
        <extend val="0"/>
        <color indexed="10"/>
      </font>
    </dxf>
    <dxf>
      <font>
        <b/>
        <i val="0"/>
        <condense val="0"/>
        <extend val="0"/>
        <color indexed="10"/>
      </font>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ont>
        <b/>
        <i val="0"/>
        <condense val="0"/>
        <extend val="0"/>
        <color indexed="10"/>
      </font>
    </dxf>
    <dxf>
      <font>
        <b/>
        <i val="0"/>
        <condense val="0"/>
        <extend val="0"/>
        <color indexed="10"/>
      </font>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ill>
        <patternFill>
          <bgColor indexed="13"/>
        </patternFill>
      </fill>
    </dxf>
    <dxf>
      <font>
        <b/>
        <i val="0"/>
        <condense val="0"/>
        <extend val="0"/>
      </font>
    </dxf>
    <dxf>
      <font>
        <b/>
        <i val="0"/>
        <condense val="0"/>
        <extend val="0"/>
        <color indexed="10"/>
      </font>
    </dxf>
    <dxf>
      <font>
        <b/>
        <i val="0"/>
        <condense val="0"/>
        <extend val="0"/>
        <color indexed="10"/>
      </font>
      <fill>
        <patternFill>
          <bgColor rgb="FFFF99FF"/>
        </patternFill>
      </fill>
    </dxf>
    <dxf>
      <fill>
        <patternFill>
          <bgColor indexed="34"/>
        </patternFill>
      </fill>
    </dxf>
    <dxf>
      <fill>
        <patternFill>
          <bgColor indexed="9"/>
        </patternFill>
      </fill>
    </dxf>
    <dxf>
      <fill>
        <patternFill>
          <bgColor indexed="13"/>
        </patternFill>
      </fill>
    </dxf>
    <dxf>
      <font>
        <b/>
        <i val="0"/>
        <condense val="0"/>
        <extend val="0"/>
      </font>
    </dxf>
    <dxf>
      <font>
        <b/>
        <i val="0"/>
        <condense val="0"/>
        <extend val="0"/>
        <color indexed="10"/>
      </font>
    </dxf>
    <dxf>
      <font>
        <b/>
        <i val="0"/>
        <condense val="0"/>
        <extend val="0"/>
        <color indexed="10"/>
      </font>
      <fill>
        <patternFill>
          <bgColor rgb="FFFF99FF"/>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13"/>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ill>
        <patternFill>
          <bgColor indexed="13"/>
        </patternFill>
      </fill>
    </dxf>
    <dxf>
      <font>
        <b/>
        <i val="0"/>
        <condense val="0"/>
        <extend val="0"/>
      </font>
    </dxf>
    <dxf>
      <font>
        <b/>
        <i val="0"/>
        <condense val="0"/>
        <extend val="0"/>
        <color indexed="10"/>
      </font>
    </dxf>
    <dxf>
      <font>
        <b/>
        <i val="0"/>
        <condense val="0"/>
        <extend val="0"/>
        <color indexed="10"/>
      </font>
      <fill>
        <patternFill>
          <bgColor rgb="FFFF99FF"/>
        </patternFill>
      </fill>
    </dxf>
    <dxf>
      <fill>
        <patternFill>
          <bgColor indexed="34"/>
        </patternFill>
      </fill>
    </dxf>
    <dxf>
      <fill>
        <patternFill>
          <bgColor indexed="9"/>
        </patternFill>
      </fill>
    </dxf>
    <dxf>
      <font>
        <b/>
        <i val="0"/>
        <condense val="0"/>
        <extend val="0"/>
      </font>
    </dxf>
    <dxf>
      <font>
        <b/>
        <i val="0"/>
        <condense val="0"/>
        <extend val="0"/>
        <color indexed="10"/>
      </font>
    </dxf>
    <dxf>
      <font>
        <b/>
        <i val="0"/>
        <condense val="0"/>
        <extend val="0"/>
        <color indexed="10"/>
      </font>
      <fill>
        <patternFill>
          <bgColor rgb="FFFF99FF"/>
        </patternFill>
      </fill>
    </dxf>
    <dxf>
      <fill>
        <patternFill>
          <bgColor indexed="13"/>
        </patternFill>
      </fill>
    </dxf>
    <dxf>
      <fill>
        <patternFill>
          <bgColor indexed="13"/>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13"/>
        </patternFill>
      </fill>
    </dxf>
    <dxf>
      <font>
        <b/>
        <i val="0"/>
        <condense val="0"/>
        <extend val="0"/>
      </font>
    </dxf>
    <dxf>
      <font>
        <b/>
        <i val="0"/>
        <condense val="0"/>
        <extend val="0"/>
        <color indexed="10"/>
      </font>
    </dxf>
    <dxf>
      <font>
        <b/>
        <i val="0"/>
        <condense val="0"/>
        <extend val="0"/>
        <color indexed="10"/>
      </font>
      <fill>
        <patternFill>
          <bgColor rgb="FFFF99FF"/>
        </patternFill>
      </fill>
    </dxf>
    <dxf>
      <fill>
        <patternFill>
          <bgColor indexed="34"/>
        </patternFill>
      </fill>
    </dxf>
    <dxf>
      <fill>
        <patternFill>
          <bgColor indexed="9"/>
        </patternFill>
      </fill>
    </dxf>
    <dxf>
      <font>
        <b/>
        <i val="0"/>
        <condense val="0"/>
        <extend val="0"/>
        <color indexed="10"/>
      </font>
    </dxf>
    <dxf>
      <font>
        <b/>
        <i val="0"/>
        <condense val="0"/>
        <extend val="0"/>
        <color indexed="10"/>
      </font>
    </dxf>
    <dxf>
      <fill>
        <patternFill>
          <bgColor indexed="13"/>
        </patternFill>
      </fill>
    </dxf>
    <dxf>
      <fill>
        <patternFill>
          <bgColor indexed="13"/>
        </patternFill>
      </fill>
    </dxf>
    <dxf>
      <fill>
        <patternFill>
          <bgColor indexed="34"/>
        </patternFill>
      </fill>
    </dxf>
    <dxf>
      <fill>
        <patternFill>
          <bgColor indexed="9"/>
        </patternFill>
      </fill>
    </dxf>
    <dxf>
      <font>
        <b/>
        <i val="0"/>
        <condense val="0"/>
        <extend val="0"/>
        <color indexed="10"/>
      </font>
    </dxf>
    <dxf>
      <font>
        <b/>
        <i val="0"/>
        <condense val="0"/>
        <extend val="0"/>
        <color indexed="10"/>
      </font>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34"/>
        </patternFill>
      </fill>
    </dxf>
    <dxf>
      <fill>
        <patternFill>
          <bgColor indexed="9"/>
        </patternFill>
      </fill>
    </dxf>
    <dxf>
      <font>
        <b/>
        <i val="0"/>
        <condense val="0"/>
        <extend val="0"/>
        <color indexed="10"/>
      </font>
    </dxf>
    <dxf>
      <font>
        <b/>
        <i val="0"/>
        <condense val="0"/>
        <extend val="0"/>
        <color indexed="10"/>
      </font>
    </dxf>
    <dxf>
      <fill>
        <patternFill>
          <bgColor indexed="13"/>
        </patternFill>
      </fill>
    </dxf>
    <dxf>
      <fill>
        <patternFill>
          <bgColor indexed="13"/>
        </patternFill>
      </fill>
    </dxf>
    <dxf>
      <fill>
        <patternFill>
          <bgColor indexed="34"/>
        </patternFill>
      </fill>
    </dxf>
    <dxf>
      <fill>
        <patternFill>
          <bgColor indexed="9"/>
        </patternFill>
      </fill>
    </dxf>
    <dxf>
      <font>
        <b/>
        <i val="0"/>
        <condense val="0"/>
        <extend val="0"/>
        <color indexed="10"/>
      </font>
    </dxf>
    <dxf>
      <font>
        <b/>
        <i val="0"/>
        <condense val="0"/>
        <extend val="0"/>
        <color indexed="10"/>
      </font>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ont>
        <b/>
        <i val="0"/>
        <condense val="0"/>
        <extend val="0"/>
        <color indexed="10"/>
      </font>
    </dxf>
    <dxf>
      <font>
        <b/>
        <i val="0"/>
        <condense val="0"/>
        <extend val="0"/>
        <color indexed="10"/>
      </font>
    </dxf>
    <dxf>
      <fill>
        <patternFill>
          <bgColor indexed="13"/>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13"/>
        </patternFill>
      </fill>
    </dxf>
    <dxf>
      <fill>
        <patternFill>
          <bgColor indexed="13"/>
        </patternFill>
      </fill>
    </dxf>
    <dxf>
      <fill>
        <patternFill>
          <bgColor indexed="34"/>
        </patternFill>
      </fill>
    </dxf>
    <dxf>
      <fill>
        <patternFill>
          <bgColor indexed="9"/>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ill>
        <patternFill>
          <bgColor indexed="13"/>
        </patternFill>
      </fill>
    </dxf>
    <dxf>
      <fill>
        <patternFill>
          <bgColor indexed="34"/>
        </patternFill>
      </fill>
    </dxf>
    <dxf>
      <fill>
        <patternFill>
          <bgColor indexed="9"/>
        </patternFill>
      </fill>
    </dxf>
    <dxf>
      <fill>
        <patternFill>
          <bgColor indexed="13"/>
        </patternFill>
      </fill>
    </dxf>
    <dxf>
      <font>
        <b/>
        <i val="0"/>
        <condense val="0"/>
        <extend val="0"/>
      </font>
    </dxf>
    <dxf>
      <font>
        <b/>
        <i val="0"/>
        <condense val="0"/>
        <extend val="0"/>
        <color indexed="10"/>
      </font>
    </dxf>
    <dxf>
      <font>
        <b/>
        <i val="0"/>
        <condense val="0"/>
        <extend val="0"/>
        <color indexed="10"/>
      </font>
      <fill>
        <patternFill>
          <bgColor rgb="FFFF99FF"/>
        </patternFill>
      </fill>
    </dxf>
    <dxf>
      <fill>
        <patternFill>
          <bgColor indexed="34"/>
        </patternFill>
      </fill>
    </dxf>
    <dxf>
      <fill>
        <patternFill>
          <bgColor indexed="9"/>
        </patternFill>
      </fill>
    </dxf>
    <dxf>
      <fill>
        <patternFill>
          <bgColor indexed="13"/>
        </patternFill>
      </fill>
    </dxf>
    <dxf>
      <font>
        <b/>
        <i val="0"/>
        <condense val="0"/>
        <extend val="0"/>
      </font>
    </dxf>
    <dxf>
      <font>
        <b/>
        <i val="0"/>
        <condense val="0"/>
        <extend val="0"/>
        <color indexed="10"/>
      </font>
    </dxf>
    <dxf>
      <font>
        <b/>
        <i val="0"/>
        <condense val="0"/>
        <extend val="0"/>
        <color indexed="10"/>
      </font>
      <fill>
        <patternFill>
          <bgColor rgb="FFFF99FF"/>
        </patternFill>
      </fill>
    </dxf>
    <dxf>
      <fill>
        <patternFill>
          <bgColor indexed="34"/>
        </patternFill>
      </fill>
    </dxf>
    <dxf>
      <fill>
        <patternFill>
          <bgColor indexed="9"/>
        </patternFill>
      </fill>
    </dxf>
    <dxf>
      <font>
        <b/>
        <i val="0"/>
        <condense val="0"/>
        <extend val="0"/>
        <color indexed="10"/>
      </font>
    </dxf>
    <dxf>
      <font>
        <b/>
        <i val="0"/>
        <condense val="0"/>
        <extend val="0"/>
        <color indexed="10"/>
      </font>
    </dxf>
    <dxf>
      <fill>
        <patternFill>
          <bgColor indexed="13"/>
        </patternFill>
      </fill>
    </dxf>
    <dxf>
      <fill>
        <patternFill>
          <bgColor indexed="34"/>
        </patternFill>
      </fill>
    </dxf>
    <dxf>
      <fill>
        <patternFill>
          <bgColor indexed="9"/>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ont>
        <b/>
        <i val="0"/>
        <condense val="0"/>
        <extend val="0"/>
        <color indexed="10"/>
      </font>
    </dxf>
    <dxf>
      <font>
        <b/>
        <i val="0"/>
        <condense val="0"/>
        <extend val="0"/>
        <color indexed="10"/>
      </font>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ont>
        <b/>
        <i val="0"/>
        <condense val="0"/>
        <extend val="0"/>
        <color indexed="10"/>
      </font>
    </dxf>
    <dxf>
      <font>
        <b/>
        <i val="0"/>
        <condense val="0"/>
        <extend val="0"/>
        <color indexed="10"/>
      </font>
    </dxf>
    <dxf>
      <font>
        <b/>
        <i val="0"/>
        <condense val="0"/>
        <extend val="0"/>
      </font>
    </dxf>
    <dxf>
      <font>
        <b/>
        <i val="0"/>
        <condense val="0"/>
        <extend val="0"/>
        <color indexed="10"/>
      </font>
    </dxf>
    <dxf>
      <font>
        <b/>
        <i val="0"/>
        <condense val="0"/>
        <extend val="0"/>
        <color indexed="10"/>
      </font>
      <fill>
        <patternFill>
          <bgColor rgb="FFFF99FF"/>
        </patternFill>
      </fill>
    </dxf>
    <dxf>
      <fill>
        <patternFill>
          <bgColor indexed="13"/>
        </patternFill>
      </fill>
    </dxf>
    <dxf>
      <fill>
        <patternFill>
          <bgColor indexed="34"/>
        </patternFill>
      </fill>
    </dxf>
    <dxf>
      <fill>
        <patternFill>
          <bgColor indexed="9"/>
        </patternFill>
      </fill>
    </dxf>
    <dxf>
      <fill>
        <patternFill>
          <bgColor indexed="13"/>
        </patternFill>
      </fill>
    </dxf>
    <dxf>
      <fill>
        <patternFill>
          <bgColor indexed="34"/>
        </patternFill>
      </fill>
    </dxf>
    <dxf>
      <fill>
        <patternFill>
          <bgColor indexed="9"/>
        </patternFill>
      </fill>
    </dxf>
    <dxf>
      <font>
        <b/>
        <i val="0"/>
        <condense val="0"/>
        <extend val="0"/>
      </font>
    </dxf>
    <dxf>
      <font>
        <b/>
        <i val="0"/>
        <condense val="0"/>
        <extend val="0"/>
        <color indexed="10"/>
      </font>
    </dxf>
    <dxf>
      <font>
        <b/>
        <i val="0"/>
        <condense val="0"/>
        <extend val="0"/>
        <color indexed="10"/>
      </font>
      <fill>
        <patternFill>
          <bgColor rgb="FFFF99FF"/>
        </patternFill>
      </fill>
    </dxf>
    <dxf>
      <fill>
        <patternFill>
          <bgColor indexed="13"/>
        </patternFill>
      </fill>
    </dxf>
    <dxf>
      <fill>
        <patternFill>
          <bgColor indexed="34"/>
        </patternFill>
      </fill>
    </dxf>
    <dxf>
      <fill>
        <patternFill>
          <bgColor indexed="9"/>
        </patternFill>
      </fill>
    </dxf>
    <dxf>
      <font>
        <b/>
        <i val="0"/>
        <condense val="0"/>
        <extend val="0"/>
      </font>
    </dxf>
    <dxf>
      <font>
        <b/>
        <i val="0"/>
        <condense val="0"/>
        <extend val="0"/>
        <color indexed="10"/>
      </font>
    </dxf>
    <dxf>
      <font>
        <b/>
        <i val="0"/>
        <condense val="0"/>
        <extend val="0"/>
        <color indexed="10"/>
      </font>
      <fill>
        <patternFill>
          <bgColor rgb="FFFF99FF"/>
        </patternFill>
      </fill>
    </dxf>
    <dxf>
      <fill>
        <patternFill>
          <bgColor indexed="13"/>
        </patternFill>
      </fill>
    </dxf>
    <dxf>
      <fill>
        <patternFill>
          <bgColor indexed="34"/>
        </patternFill>
      </fill>
    </dxf>
    <dxf>
      <fill>
        <patternFill>
          <bgColor indexed="9"/>
        </patternFill>
      </fill>
    </dxf>
    <dxf>
      <font>
        <b/>
        <i val="0"/>
        <condense val="0"/>
        <extend val="0"/>
        <color indexed="10"/>
      </font>
    </dxf>
    <dxf>
      <font>
        <b/>
        <i val="0"/>
        <condense val="0"/>
        <extend val="0"/>
        <color indexed="10"/>
      </font>
    </dxf>
    <dxf>
      <fill>
        <patternFill>
          <bgColor indexed="34"/>
        </patternFill>
      </fill>
    </dxf>
    <dxf>
      <fill>
        <patternFill>
          <bgColor indexed="9"/>
        </patternFill>
      </fill>
    </dxf>
    <dxf>
      <font>
        <b/>
        <i val="0"/>
        <condense val="0"/>
        <extend val="0"/>
      </font>
    </dxf>
    <dxf>
      <font>
        <b/>
        <i val="0"/>
        <condense val="0"/>
        <extend val="0"/>
        <color indexed="10"/>
      </font>
    </dxf>
    <dxf>
      <font>
        <b/>
        <i val="0"/>
        <condense val="0"/>
        <extend val="0"/>
        <color indexed="10"/>
      </font>
      <fill>
        <patternFill>
          <bgColor rgb="FFFF99FF"/>
        </patternFill>
      </fill>
    </dxf>
    <dxf>
      <fill>
        <patternFill>
          <bgColor indexed="13"/>
        </patternFill>
      </fill>
    </dxf>
    <dxf>
      <fill>
        <patternFill>
          <bgColor indexed="34"/>
        </patternFill>
      </fill>
    </dxf>
    <dxf>
      <fill>
        <patternFill>
          <bgColor indexed="9"/>
        </patternFill>
      </fill>
    </dxf>
    <dxf>
      <font>
        <b/>
        <i val="0"/>
        <condense val="0"/>
        <extend val="0"/>
      </font>
    </dxf>
    <dxf>
      <font>
        <b/>
        <i val="0"/>
        <condense val="0"/>
        <extend val="0"/>
        <color indexed="10"/>
      </font>
    </dxf>
    <dxf>
      <font>
        <b/>
        <i val="0"/>
        <condense val="0"/>
        <extend val="0"/>
        <color indexed="10"/>
      </font>
      <fill>
        <patternFill>
          <bgColor rgb="FFFF99FF"/>
        </patternFill>
      </fill>
    </dxf>
    <dxf>
      <font>
        <b/>
        <i val="0"/>
        <condense val="0"/>
        <extend val="0"/>
      </font>
    </dxf>
    <dxf>
      <font>
        <b/>
        <i val="0"/>
        <condense val="0"/>
        <extend val="0"/>
        <color indexed="10"/>
      </font>
    </dxf>
    <dxf>
      <font>
        <b/>
        <i val="0"/>
        <condense val="0"/>
        <extend val="0"/>
        <color indexed="10"/>
      </font>
      <fill>
        <patternFill>
          <bgColor rgb="FFFF99FF"/>
        </patternFill>
      </fill>
    </dxf>
    <dxf>
      <font>
        <b/>
        <i val="0"/>
        <condense val="0"/>
        <extend val="0"/>
      </font>
    </dxf>
    <dxf>
      <font>
        <b/>
        <i val="0"/>
        <condense val="0"/>
        <extend val="0"/>
        <color indexed="10"/>
      </font>
    </dxf>
    <dxf>
      <font>
        <b/>
        <i val="0"/>
        <condense val="0"/>
        <extend val="0"/>
        <color indexed="10"/>
      </font>
      <fill>
        <patternFill>
          <bgColor rgb="FFFF99FF"/>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ont>
        <b/>
        <i val="0"/>
        <condense val="0"/>
        <extend val="0"/>
      </font>
    </dxf>
    <dxf>
      <font>
        <b/>
        <i val="0"/>
        <condense val="0"/>
        <extend val="0"/>
        <color indexed="10"/>
      </font>
    </dxf>
    <dxf>
      <font>
        <b/>
        <i val="0"/>
        <condense val="0"/>
        <extend val="0"/>
        <color indexed="10"/>
      </font>
      <fill>
        <patternFill>
          <bgColor rgb="FFFF99FF"/>
        </patternFill>
      </fill>
    </dxf>
    <dxf>
      <fill>
        <patternFill>
          <bgColor indexed="34"/>
        </patternFill>
      </fill>
    </dxf>
    <dxf>
      <fill>
        <patternFill>
          <bgColor indexed="9"/>
        </patternFill>
      </fill>
    </dxf>
    <dxf>
      <fill>
        <patternFill>
          <bgColor indexed="13"/>
        </patternFill>
      </fill>
    </dxf>
    <dxf>
      <font>
        <b/>
        <i val="0"/>
        <condense val="0"/>
        <extend val="0"/>
      </font>
    </dxf>
    <dxf>
      <font>
        <b/>
        <i val="0"/>
        <condense val="0"/>
        <extend val="0"/>
        <color indexed="10"/>
      </font>
    </dxf>
    <dxf>
      <font>
        <b/>
        <i val="0"/>
        <condense val="0"/>
        <extend val="0"/>
        <color indexed="10"/>
      </font>
      <fill>
        <patternFill>
          <bgColor rgb="FFFF99FF"/>
        </patternFill>
      </fill>
    </dxf>
    <dxf>
      <fill>
        <patternFill>
          <bgColor indexed="34"/>
        </patternFill>
      </fill>
    </dxf>
    <dxf>
      <fill>
        <patternFill>
          <bgColor indexed="9"/>
        </patternFill>
      </fill>
    </dxf>
    <dxf>
      <fill>
        <patternFill>
          <bgColor indexed="13"/>
        </patternFill>
      </fill>
    </dxf>
    <dxf>
      <font>
        <b/>
        <i val="0"/>
        <condense val="0"/>
        <extend val="0"/>
      </font>
    </dxf>
    <dxf>
      <font>
        <b/>
        <i val="0"/>
        <condense val="0"/>
        <extend val="0"/>
        <color indexed="10"/>
      </font>
    </dxf>
    <dxf>
      <font>
        <b/>
        <i val="0"/>
        <condense val="0"/>
        <extend val="0"/>
        <color indexed="10"/>
      </font>
      <fill>
        <patternFill>
          <bgColor rgb="FFFF99FF"/>
        </patternFill>
      </fill>
    </dxf>
    <dxf>
      <fill>
        <patternFill>
          <bgColor indexed="34"/>
        </patternFill>
      </fill>
    </dxf>
    <dxf>
      <fill>
        <patternFill>
          <bgColor indexed="9"/>
        </patternFill>
      </fill>
    </dxf>
    <dxf>
      <fill>
        <patternFill>
          <bgColor indexed="13"/>
        </patternFill>
      </fill>
    </dxf>
    <dxf>
      <font>
        <b/>
        <i val="0"/>
        <condense val="0"/>
        <extend val="0"/>
      </font>
    </dxf>
    <dxf>
      <font>
        <b/>
        <i val="0"/>
        <condense val="0"/>
        <extend val="0"/>
        <color indexed="10"/>
      </font>
    </dxf>
    <dxf>
      <font>
        <b/>
        <i val="0"/>
        <condense val="0"/>
        <extend val="0"/>
        <color indexed="10"/>
      </font>
      <fill>
        <patternFill>
          <bgColor rgb="FFFF99FF"/>
        </patternFill>
      </fill>
    </dxf>
    <dxf>
      <fill>
        <patternFill>
          <bgColor indexed="13"/>
        </patternFill>
      </fill>
    </dxf>
    <dxf>
      <font>
        <b/>
        <i val="0"/>
        <condense val="0"/>
        <extend val="0"/>
      </font>
    </dxf>
    <dxf>
      <font>
        <b/>
        <i val="0"/>
        <condense val="0"/>
        <extend val="0"/>
        <color indexed="10"/>
      </font>
    </dxf>
    <dxf>
      <font>
        <b/>
        <i val="0"/>
        <condense val="0"/>
        <extend val="0"/>
        <color indexed="10"/>
      </font>
      <fill>
        <patternFill>
          <bgColor rgb="FFFF99FF"/>
        </patternFill>
      </fill>
    </dxf>
    <dxf>
      <fill>
        <patternFill>
          <bgColor indexed="44"/>
        </patternFill>
      </fill>
    </dxf>
    <dxf>
      <font>
        <b/>
        <i val="0"/>
        <condense val="0"/>
        <extend val="0"/>
        <color indexed="10"/>
      </font>
    </dxf>
    <dxf>
      <font>
        <b/>
        <i val="0"/>
        <condense val="0"/>
        <extend val="0"/>
        <color indexed="10"/>
      </font>
    </dxf>
    <dxf>
      <fill>
        <patternFill>
          <bgColor indexed="34"/>
        </patternFill>
      </fill>
    </dxf>
    <dxf>
      <fill>
        <patternFill>
          <bgColor indexed="9"/>
        </patternFill>
      </fill>
    </dxf>
  </dxfs>
  <tableStyles count="0" defaultTableStyle="TableStyleMedium9" defaultPivotStyle="PivotStyleLight16"/>
  <colors>
    <mruColors>
      <color rgb="FFFFCCFF"/>
      <color rgb="FF33CCFF"/>
      <color rgb="FF66CCFF"/>
      <color rgb="FFABFFC7"/>
      <color rgb="FF66FF99"/>
      <color rgb="FFFF6D6D"/>
      <color rgb="FFF58223"/>
      <color rgb="FF99CCFF"/>
      <color rgb="FFFF99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38100</xdr:colOff>
          <xdr:row>0</xdr:row>
          <xdr:rowOff>28575</xdr:rowOff>
        </xdr:from>
        <xdr:to>
          <xdr:col>14</xdr:col>
          <xdr:colOff>228600</xdr:colOff>
          <xdr:row>1</xdr:row>
          <xdr:rowOff>0</xdr:rowOff>
        </xdr:to>
        <xdr:sp macro="" textlink="">
          <xdr:nvSpPr>
            <xdr:cNvPr id="3073" name="Button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明細表_不要ページ削除</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25718</xdr:colOff>
      <xdr:row>174</xdr:row>
      <xdr:rowOff>30427</xdr:rowOff>
    </xdr:from>
    <xdr:to>
      <xdr:col>4</xdr:col>
      <xdr:colOff>31750</xdr:colOff>
      <xdr:row>175</xdr:row>
      <xdr:rowOff>349250</xdr:rowOff>
    </xdr:to>
    <xdr:sp macro="" textlink="">
      <xdr:nvSpPr>
        <xdr:cNvPr id="2" name="左大かっこ 1">
          <a:extLst>
            <a:ext uri="{FF2B5EF4-FFF2-40B4-BE49-F238E27FC236}">
              <a16:creationId xmlns:a16="http://schemas.microsoft.com/office/drawing/2014/main" id="{00000000-0008-0000-0200-000002000000}"/>
            </a:ext>
          </a:extLst>
        </xdr:cNvPr>
        <xdr:cNvSpPr/>
      </xdr:nvSpPr>
      <xdr:spPr>
        <a:xfrm>
          <a:off x="1295718" y="59678094"/>
          <a:ext cx="69532" cy="67865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21166</xdr:colOff>
      <xdr:row>174</xdr:row>
      <xdr:rowOff>21167</xdr:rowOff>
    </xdr:from>
    <xdr:to>
      <xdr:col>25</xdr:col>
      <xdr:colOff>27198</xdr:colOff>
      <xdr:row>175</xdr:row>
      <xdr:rowOff>339990</xdr:rowOff>
    </xdr:to>
    <xdr:sp macro="" textlink="">
      <xdr:nvSpPr>
        <xdr:cNvPr id="3" name="左大かっこ 2">
          <a:extLst>
            <a:ext uri="{FF2B5EF4-FFF2-40B4-BE49-F238E27FC236}">
              <a16:creationId xmlns:a16="http://schemas.microsoft.com/office/drawing/2014/main" id="{00000000-0008-0000-0200-000003000000}"/>
            </a:ext>
          </a:extLst>
        </xdr:cNvPr>
        <xdr:cNvSpPr/>
      </xdr:nvSpPr>
      <xdr:spPr>
        <a:xfrm>
          <a:off x="11673416" y="59668834"/>
          <a:ext cx="69532" cy="67865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WVO102"/>
  <sheetViews>
    <sheetView tabSelected="1" zoomScale="80" zoomScaleNormal="80" workbookViewId="0">
      <selection activeCell="B1" sqref="B1:E1"/>
    </sheetView>
  </sheetViews>
  <sheetFormatPr defaultColWidth="0" defaultRowHeight="13.5" zeroHeight="1"/>
  <cols>
    <col min="1" max="1" width="1.625" style="138" customWidth="1"/>
    <col min="2" max="2" width="5.75" style="138" customWidth="1"/>
    <col min="3" max="3" width="20.625" style="138" customWidth="1"/>
    <col min="4" max="5" width="26.625" style="138" customWidth="1"/>
    <col min="6" max="6" width="16.625" style="138" hidden="1" customWidth="1"/>
    <col min="7" max="7" width="9" style="138" customWidth="1"/>
    <col min="8" max="9" width="25.25" style="138" customWidth="1"/>
    <col min="10" max="15" width="4" style="138" customWidth="1"/>
    <col min="16" max="25" width="4" style="138" hidden="1" customWidth="1"/>
    <col min="26" max="251" width="9" style="138" hidden="1"/>
    <col min="252" max="252" width="1.625" style="138" hidden="1"/>
    <col min="253" max="253" width="3.625" style="138" hidden="1"/>
    <col min="254" max="254" width="20.625" style="138" hidden="1"/>
    <col min="255" max="255" width="10.625" style="138" hidden="1"/>
    <col min="256" max="256" width="4.5" style="138" hidden="1"/>
    <col min="257" max="257" width="10.625" style="138" hidden="1"/>
    <col min="258" max="258" width="4.5" style="138" hidden="1"/>
    <col min="259" max="259" width="10.625" style="138" hidden="1"/>
    <col min="260" max="260" width="4.5" style="138" hidden="1"/>
    <col min="261" max="261" width="16.625" style="138" hidden="1"/>
    <col min="262" max="507" width="9" style="138" hidden="1"/>
    <col min="508" max="508" width="1.625" style="138" hidden="1"/>
    <col min="509" max="509" width="3.625" style="138" hidden="1"/>
    <col min="510" max="510" width="20.625" style="138" hidden="1"/>
    <col min="511" max="511" width="10.625" style="138" hidden="1"/>
    <col min="512" max="512" width="4.5" style="138" hidden="1"/>
    <col min="513" max="513" width="10.625" style="138" hidden="1"/>
    <col min="514" max="514" width="4.5" style="138" hidden="1"/>
    <col min="515" max="515" width="10.625" style="138" hidden="1"/>
    <col min="516" max="516" width="4.5" style="138" hidden="1"/>
    <col min="517" max="517" width="16.625" style="138" hidden="1"/>
    <col min="518" max="763" width="9" style="138" hidden="1"/>
    <col min="764" max="764" width="1.625" style="138" hidden="1"/>
    <col min="765" max="765" width="3.625" style="138" hidden="1"/>
    <col min="766" max="766" width="20.625" style="138" hidden="1"/>
    <col min="767" max="767" width="10.625" style="138" hidden="1"/>
    <col min="768" max="768" width="4.5" style="138" hidden="1"/>
    <col min="769" max="769" width="10.625" style="138" hidden="1"/>
    <col min="770" max="770" width="4.5" style="138" hidden="1"/>
    <col min="771" max="771" width="10.625" style="138" hidden="1"/>
    <col min="772" max="772" width="4.5" style="138" hidden="1"/>
    <col min="773" max="773" width="16.625" style="138" hidden="1"/>
    <col min="774" max="1019" width="9" style="138" hidden="1"/>
    <col min="1020" max="1020" width="1.625" style="138" hidden="1"/>
    <col min="1021" max="1021" width="3.625" style="138" hidden="1"/>
    <col min="1022" max="1022" width="20.625" style="138" hidden="1"/>
    <col min="1023" max="1023" width="10.625" style="138" hidden="1"/>
    <col min="1024" max="1024" width="4.5" style="138" hidden="1"/>
    <col min="1025" max="1025" width="10.625" style="138" hidden="1"/>
    <col min="1026" max="1026" width="4.5" style="138" hidden="1"/>
    <col min="1027" max="1027" width="10.625" style="138" hidden="1"/>
    <col min="1028" max="1028" width="4.5" style="138" hidden="1"/>
    <col min="1029" max="1029" width="16.625" style="138" hidden="1"/>
    <col min="1030" max="1275" width="9" style="138" hidden="1"/>
    <col min="1276" max="1276" width="1.625" style="138" hidden="1"/>
    <col min="1277" max="1277" width="3.625" style="138" hidden="1"/>
    <col min="1278" max="1278" width="20.625" style="138" hidden="1"/>
    <col min="1279" max="1279" width="10.625" style="138" hidden="1"/>
    <col min="1280" max="1280" width="4.5" style="138" hidden="1"/>
    <col min="1281" max="1281" width="10.625" style="138" hidden="1"/>
    <col min="1282" max="1282" width="4.5" style="138" hidden="1"/>
    <col min="1283" max="1283" width="10.625" style="138" hidden="1"/>
    <col min="1284" max="1284" width="4.5" style="138" hidden="1"/>
    <col min="1285" max="1285" width="16.625" style="138" hidden="1"/>
    <col min="1286" max="1531" width="9" style="138" hidden="1"/>
    <col min="1532" max="1532" width="1.625" style="138" hidden="1"/>
    <col min="1533" max="1533" width="3.625" style="138" hidden="1"/>
    <col min="1534" max="1534" width="20.625" style="138" hidden="1"/>
    <col min="1535" max="1535" width="10.625" style="138" hidden="1"/>
    <col min="1536" max="1536" width="4.5" style="138" hidden="1"/>
    <col min="1537" max="1537" width="10.625" style="138" hidden="1"/>
    <col min="1538" max="1538" width="4.5" style="138" hidden="1"/>
    <col min="1539" max="1539" width="10.625" style="138" hidden="1"/>
    <col min="1540" max="1540" width="4.5" style="138" hidden="1"/>
    <col min="1541" max="1541" width="16.625" style="138" hidden="1"/>
    <col min="1542" max="1787" width="9" style="138" hidden="1"/>
    <col min="1788" max="1788" width="1.625" style="138" hidden="1"/>
    <col min="1789" max="1789" width="3.625" style="138" hidden="1"/>
    <col min="1790" max="1790" width="20.625" style="138" hidden="1"/>
    <col min="1791" max="1791" width="10.625" style="138" hidden="1"/>
    <col min="1792" max="1792" width="4.5" style="138" hidden="1"/>
    <col min="1793" max="1793" width="10.625" style="138" hidden="1"/>
    <col min="1794" max="1794" width="4.5" style="138" hidden="1"/>
    <col min="1795" max="1795" width="10.625" style="138" hidden="1"/>
    <col min="1796" max="1796" width="4.5" style="138" hidden="1"/>
    <col min="1797" max="1797" width="16.625" style="138" hidden="1"/>
    <col min="1798" max="2043" width="9" style="138" hidden="1"/>
    <col min="2044" max="2044" width="1.625" style="138" hidden="1"/>
    <col min="2045" max="2045" width="3.625" style="138" hidden="1"/>
    <col min="2046" max="2046" width="20.625" style="138" hidden="1"/>
    <col min="2047" max="2047" width="10.625" style="138" hidden="1"/>
    <col min="2048" max="2048" width="4.5" style="138" hidden="1"/>
    <col min="2049" max="2049" width="10.625" style="138" hidden="1"/>
    <col min="2050" max="2050" width="4.5" style="138" hidden="1"/>
    <col min="2051" max="2051" width="10.625" style="138" hidden="1"/>
    <col min="2052" max="2052" width="4.5" style="138" hidden="1"/>
    <col min="2053" max="2053" width="16.625" style="138" hidden="1"/>
    <col min="2054" max="2299" width="9" style="138" hidden="1"/>
    <col min="2300" max="2300" width="1.625" style="138" hidden="1"/>
    <col min="2301" max="2301" width="3.625" style="138" hidden="1"/>
    <col min="2302" max="2302" width="20.625" style="138" hidden="1"/>
    <col min="2303" max="2303" width="10.625" style="138" hidden="1"/>
    <col min="2304" max="2304" width="4.5" style="138" hidden="1"/>
    <col min="2305" max="2305" width="10.625" style="138" hidden="1"/>
    <col min="2306" max="2306" width="4.5" style="138" hidden="1"/>
    <col min="2307" max="2307" width="10.625" style="138" hidden="1"/>
    <col min="2308" max="2308" width="4.5" style="138" hidden="1"/>
    <col min="2309" max="2309" width="16.625" style="138" hidden="1"/>
    <col min="2310" max="2555" width="9" style="138" hidden="1"/>
    <col min="2556" max="2556" width="1.625" style="138" hidden="1"/>
    <col min="2557" max="2557" width="3.625" style="138" hidden="1"/>
    <col min="2558" max="2558" width="20.625" style="138" hidden="1"/>
    <col min="2559" max="2559" width="10.625" style="138" hidden="1"/>
    <col min="2560" max="2560" width="4.5" style="138" hidden="1"/>
    <col min="2561" max="2561" width="10.625" style="138" hidden="1"/>
    <col min="2562" max="2562" width="4.5" style="138" hidden="1"/>
    <col min="2563" max="2563" width="10.625" style="138" hidden="1"/>
    <col min="2564" max="2564" width="4.5" style="138" hidden="1"/>
    <col min="2565" max="2565" width="16.625" style="138" hidden="1"/>
    <col min="2566" max="2811" width="9" style="138" hidden="1"/>
    <col min="2812" max="2812" width="1.625" style="138" hidden="1"/>
    <col min="2813" max="2813" width="3.625" style="138" hidden="1"/>
    <col min="2814" max="2814" width="20.625" style="138" hidden="1"/>
    <col min="2815" max="2815" width="10.625" style="138" hidden="1"/>
    <col min="2816" max="2816" width="4.5" style="138" hidden="1"/>
    <col min="2817" max="2817" width="10.625" style="138" hidden="1"/>
    <col min="2818" max="2818" width="4.5" style="138" hidden="1"/>
    <col min="2819" max="2819" width="10.625" style="138" hidden="1"/>
    <col min="2820" max="2820" width="4.5" style="138" hidden="1"/>
    <col min="2821" max="2821" width="16.625" style="138" hidden="1"/>
    <col min="2822" max="3067" width="9" style="138" hidden="1"/>
    <col min="3068" max="3068" width="1.625" style="138" hidden="1"/>
    <col min="3069" max="3069" width="3.625" style="138" hidden="1"/>
    <col min="3070" max="3070" width="20.625" style="138" hidden="1"/>
    <col min="3071" max="3071" width="10.625" style="138" hidden="1"/>
    <col min="3072" max="3072" width="4.5" style="138" hidden="1"/>
    <col min="3073" max="3073" width="10.625" style="138" hidden="1"/>
    <col min="3074" max="3074" width="4.5" style="138" hidden="1"/>
    <col min="3075" max="3075" width="10.625" style="138" hidden="1"/>
    <col min="3076" max="3076" width="4.5" style="138" hidden="1"/>
    <col min="3077" max="3077" width="16.625" style="138" hidden="1"/>
    <col min="3078" max="3323" width="9" style="138" hidden="1"/>
    <col min="3324" max="3324" width="1.625" style="138" hidden="1"/>
    <col min="3325" max="3325" width="3.625" style="138" hidden="1"/>
    <col min="3326" max="3326" width="20.625" style="138" hidden="1"/>
    <col min="3327" max="3327" width="10.625" style="138" hidden="1"/>
    <col min="3328" max="3328" width="4.5" style="138" hidden="1"/>
    <col min="3329" max="3329" width="10.625" style="138" hidden="1"/>
    <col min="3330" max="3330" width="4.5" style="138" hidden="1"/>
    <col min="3331" max="3331" width="10.625" style="138" hidden="1"/>
    <col min="3332" max="3332" width="4.5" style="138" hidden="1"/>
    <col min="3333" max="3333" width="16.625" style="138" hidden="1"/>
    <col min="3334" max="3579" width="9" style="138" hidden="1"/>
    <col min="3580" max="3580" width="1.625" style="138" hidden="1"/>
    <col min="3581" max="3581" width="3.625" style="138" hidden="1"/>
    <col min="3582" max="3582" width="20.625" style="138" hidden="1"/>
    <col min="3583" max="3583" width="10.625" style="138" hidden="1"/>
    <col min="3584" max="3584" width="4.5" style="138" hidden="1"/>
    <col min="3585" max="3585" width="10.625" style="138" hidden="1"/>
    <col min="3586" max="3586" width="4.5" style="138" hidden="1"/>
    <col min="3587" max="3587" width="10.625" style="138" hidden="1"/>
    <col min="3588" max="3588" width="4.5" style="138" hidden="1"/>
    <col min="3589" max="3589" width="16.625" style="138" hidden="1"/>
    <col min="3590" max="3835" width="9" style="138" hidden="1"/>
    <col min="3836" max="3836" width="1.625" style="138" hidden="1"/>
    <col min="3837" max="3837" width="3.625" style="138" hidden="1"/>
    <col min="3838" max="3838" width="20.625" style="138" hidden="1"/>
    <col min="3839" max="3839" width="10.625" style="138" hidden="1"/>
    <col min="3840" max="3840" width="4.5" style="138" hidden="1"/>
    <col min="3841" max="3841" width="10.625" style="138" hidden="1"/>
    <col min="3842" max="3842" width="4.5" style="138" hidden="1"/>
    <col min="3843" max="3843" width="10.625" style="138" hidden="1"/>
    <col min="3844" max="3844" width="4.5" style="138" hidden="1"/>
    <col min="3845" max="3845" width="16.625" style="138" hidden="1"/>
    <col min="3846" max="4091" width="9" style="138" hidden="1"/>
    <col min="4092" max="4092" width="1.625" style="138" hidden="1"/>
    <col min="4093" max="4093" width="3.625" style="138" hidden="1"/>
    <col min="4094" max="4094" width="20.625" style="138" hidden="1"/>
    <col min="4095" max="4095" width="10.625" style="138" hidden="1"/>
    <col min="4096" max="4096" width="4.5" style="138" hidden="1"/>
    <col min="4097" max="4097" width="10.625" style="138" hidden="1"/>
    <col min="4098" max="4098" width="4.5" style="138" hidden="1"/>
    <col min="4099" max="4099" width="10.625" style="138" hidden="1"/>
    <col min="4100" max="4100" width="4.5" style="138" hidden="1"/>
    <col min="4101" max="4101" width="16.625" style="138" hidden="1"/>
    <col min="4102" max="4347" width="9" style="138" hidden="1"/>
    <col min="4348" max="4348" width="1.625" style="138" hidden="1"/>
    <col min="4349" max="4349" width="3.625" style="138" hidden="1"/>
    <col min="4350" max="4350" width="20.625" style="138" hidden="1"/>
    <col min="4351" max="4351" width="10.625" style="138" hidden="1"/>
    <col min="4352" max="4352" width="4.5" style="138" hidden="1"/>
    <col min="4353" max="4353" width="10.625" style="138" hidden="1"/>
    <col min="4354" max="4354" width="4.5" style="138" hidden="1"/>
    <col min="4355" max="4355" width="10.625" style="138" hidden="1"/>
    <col min="4356" max="4356" width="4.5" style="138" hidden="1"/>
    <col min="4357" max="4357" width="16.625" style="138" hidden="1"/>
    <col min="4358" max="4603" width="9" style="138" hidden="1"/>
    <col min="4604" max="4604" width="1.625" style="138" hidden="1"/>
    <col min="4605" max="4605" width="3.625" style="138" hidden="1"/>
    <col min="4606" max="4606" width="20.625" style="138" hidden="1"/>
    <col min="4607" max="4607" width="10.625" style="138" hidden="1"/>
    <col min="4608" max="4608" width="4.5" style="138" hidden="1"/>
    <col min="4609" max="4609" width="10.625" style="138" hidden="1"/>
    <col min="4610" max="4610" width="4.5" style="138" hidden="1"/>
    <col min="4611" max="4611" width="10.625" style="138" hidden="1"/>
    <col min="4612" max="4612" width="4.5" style="138" hidden="1"/>
    <col min="4613" max="4613" width="16.625" style="138" hidden="1"/>
    <col min="4614" max="4859" width="9" style="138" hidden="1"/>
    <col min="4860" max="4860" width="1.625" style="138" hidden="1"/>
    <col min="4861" max="4861" width="3.625" style="138" hidden="1"/>
    <col min="4862" max="4862" width="20.625" style="138" hidden="1"/>
    <col min="4863" max="4863" width="10.625" style="138" hidden="1"/>
    <col min="4864" max="4864" width="4.5" style="138" hidden="1"/>
    <col min="4865" max="4865" width="10.625" style="138" hidden="1"/>
    <col min="4866" max="4866" width="4.5" style="138" hidden="1"/>
    <col min="4867" max="4867" width="10.625" style="138" hidden="1"/>
    <col min="4868" max="4868" width="4.5" style="138" hidden="1"/>
    <col min="4869" max="4869" width="16.625" style="138" hidden="1"/>
    <col min="4870" max="5115" width="9" style="138" hidden="1"/>
    <col min="5116" max="5116" width="1.625" style="138" hidden="1"/>
    <col min="5117" max="5117" width="3.625" style="138" hidden="1"/>
    <col min="5118" max="5118" width="20.625" style="138" hidden="1"/>
    <col min="5119" max="5119" width="10.625" style="138" hidden="1"/>
    <col min="5120" max="5120" width="4.5" style="138" hidden="1"/>
    <col min="5121" max="5121" width="10.625" style="138" hidden="1"/>
    <col min="5122" max="5122" width="4.5" style="138" hidden="1"/>
    <col min="5123" max="5123" width="10.625" style="138" hidden="1"/>
    <col min="5124" max="5124" width="4.5" style="138" hidden="1"/>
    <col min="5125" max="5125" width="16.625" style="138" hidden="1"/>
    <col min="5126" max="5371" width="9" style="138" hidden="1"/>
    <col min="5372" max="5372" width="1.625" style="138" hidden="1"/>
    <col min="5373" max="5373" width="3.625" style="138" hidden="1"/>
    <col min="5374" max="5374" width="20.625" style="138" hidden="1"/>
    <col min="5375" max="5375" width="10.625" style="138" hidden="1"/>
    <col min="5376" max="5376" width="4.5" style="138" hidden="1"/>
    <col min="5377" max="5377" width="10.625" style="138" hidden="1"/>
    <col min="5378" max="5378" width="4.5" style="138" hidden="1"/>
    <col min="5379" max="5379" width="10.625" style="138" hidden="1"/>
    <col min="5380" max="5380" width="4.5" style="138" hidden="1"/>
    <col min="5381" max="5381" width="16.625" style="138" hidden="1"/>
    <col min="5382" max="5627" width="9" style="138" hidden="1"/>
    <col min="5628" max="5628" width="1.625" style="138" hidden="1"/>
    <col min="5629" max="5629" width="3.625" style="138" hidden="1"/>
    <col min="5630" max="5630" width="20.625" style="138" hidden="1"/>
    <col min="5631" max="5631" width="10.625" style="138" hidden="1"/>
    <col min="5632" max="5632" width="4.5" style="138" hidden="1"/>
    <col min="5633" max="5633" width="10.625" style="138" hidden="1"/>
    <col min="5634" max="5634" width="4.5" style="138" hidden="1"/>
    <col min="5635" max="5635" width="10.625" style="138" hidden="1"/>
    <col min="5636" max="5636" width="4.5" style="138" hidden="1"/>
    <col min="5637" max="5637" width="16.625" style="138" hidden="1"/>
    <col min="5638" max="5883" width="9" style="138" hidden="1"/>
    <col min="5884" max="5884" width="1.625" style="138" hidden="1"/>
    <col min="5885" max="5885" width="3.625" style="138" hidden="1"/>
    <col min="5886" max="5886" width="20.625" style="138" hidden="1"/>
    <col min="5887" max="5887" width="10.625" style="138" hidden="1"/>
    <col min="5888" max="5888" width="4.5" style="138" hidden="1"/>
    <col min="5889" max="5889" width="10.625" style="138" hidden="1"/>
    <col min="5890" max="5890" width="4.5" style="138" hidden="1"/>
    <col min="5891" max="5891" width="10.625" style="138" hidden="1"/>
    <col min="5892" max="5892" width="4.5" style="138" hidden="1"/>
    <col min="5893" max="5893" width="16.625" style="138" hidden="1"/>
    <col min="5894" max="6139" width="9" style="138" hidden="1"/>
    <col min="6140" max="6140" width="1.625" style="138" hidden="1"/>
    <col min="6141" max="6141" width="3.625" style="138" hidden="1"/>
    <col min="6142" max="6142" width="20.625" style="138" hidden="1"/>
    <col min="6143" max="6143" width="10.625" style="138" hidden="1"/>
    <col min="6144" max="6144" width="4.5" style="138" hidden="1"/>
    <col min="6145" max="6145" width="10.625" style="138" hidden="1"/>
    <col min="6146" max="6146" width="4.5" style="138" hidden="1"/>
    <col min="6147" max="6147" width="10.625" style="138" hidden="1"/>
    <col min="6148" max="6148" width="4.5" style="138" hidden="1"/>
    <col min="6149" max="6149" width="16.625" style="138" hidden="1"/>
    <col min="6150" max="6395" width="9" style="138" hidden="1"/>
    <col min="6396" max="6396" width="1.625" style="138" hidden="1"/>
    <col min="6397" max="6397" width="3.625" style="138" hidden="1"/>
    <col min="6398" max="6398" width="20.625" style="138" hidden="1"/>
    <col min="6399" max="6399" width="10.625" style="138" hidden="1"/>
    <col min="6400" max="6400" width="4.5" style="138" hidden="1"/>
    <col min="6401" max="6401" width="10.625" style="138" hidden="1"/>
    <col min="6402" max="6402" width="4.5" style="138" hidden="1"/>
    <col min="6403" max="6403" width="10.625" style="138" hidden="1"/>
    <col min="6404" max="6404" width="4.5" style="138" hidden="1"/>
    <col min="6405" max="6405" width="16.625" style="138" hidden="1"/>
    <col min="6406" max="6651" width="9" style="138" hidden="1"/>
    <col min="6652" max="6652" width="1.625" style="138" hidden="1"/>
    <col min="6653" max="6653" width="3.625" style="138" hidden="1"/>
    <col min="6654" max="6654" width="20.625" style="138" hidden="1"/>
    <col min="6655" max="6655" width="10.625" style="138" hidden="1"/>
    <col min="6656" max="6656" width="4.5" style="138" hidden="1"/>
    <col min="6657" max="6657" width="10.625" style="138" hidden="1"/>
    <col min="6658" max="6658" width="4.5" style="138" hidden="1"/>
    <col min="6659" max="6659" width="10.625" style="138" hidden="1"/>
    <col min="6660" max="6660" width="4.5" style="138" hidden="1"/>
    <col min="6661" max="6661" width="16.625" style="138" hidden="1"/>
    <col min="6662" max="6907" width="9" style="138" hidden="1"/>
    <col min="6908" max="6908" width="1.625" style="138" hidden="1"/>
    <col min="6909" max="6909" width="3.625" style="138" hidden="1"/>
    <col min="6910" max="6910" width="20.625" style="138" hidden="1"/>
    <col min="6911" max="6911" width="10.625" style="138" hidden="1"/>
    <col min="6912" max="6912" width="4.5" style="138" hidden="1"/>
    <col min="6913" max="6913" width="10.625" style="138" hidden="1"/>
    <col min="6914" max="6914" width="4.5" style="138" hidden="1"/>
    <col min="6915" max="6915" width="10.625" style="138" hidden="1"/>
    <col min="6916" max="6916" width="4.5" style="138" hidden="1"/>
    <col min="6917" max="6917" width="16.625" style="138" hidden="1"/>
    <col min="6918" max="7163" width="9" style="138" hidden="1"/>
    <col min="7164" max="7164" width="1.625" style="138" hidden="1"/>
    <col min="7165" max="7165" width="3.625" style="138" hidden="1"/>
    <col min="7166" max="7166" width="20.625" style="138" hidden="1"/>
    <col min="7167" max="7167" width="10.625" style="138" hidden="1"/>
    <col min="7168" max="7168" width="4.5" style="138" hidden="1"/>
    <col min="7169" max="7169" width="10.625" style="138" hidden="1"/>
    <col min="7170" max="7170" width="4.5" style="138" hidden="1"/>
    <col min="7171" max="7171" width="10.625" style="138" hidden="1"/>
    <col min="7172" max="7172" width="4.5" style="138" hidden="1"/>
    <col min="7173" max="7173" width="16.625" style="138" hidden="1"/>
    <col min="7174" max="7419" width="9" style="138" hidden="1"/>
    <col min="7420" max="7420" width="1.625" style="138" hidden="1"/>
    <col min="7421" max="7421" width="3.625" style="138" hidden="1"/>
    <col min="7422" max="7422" width="20.625" style="138" hidden="1"/>
    <col min="7423" max="7423" width="10.625" style="138" hidden="1"/>
    <col min="7424" max="7424" width="4.5" style="138" hidden="1"/>
    <col min="7425" max="7425" width="10.625" style="138" hidden="1"/>
    <col min="7426" max="7426" width="4.5" style="138" hidden="1"/>
    <col min="7427" max="7427" width="10.625" style="138" hidden="1"/>
    <col min="7428" max="7428" width="4.5" style="138" hidden="1"/>
    <col min="7429" max="7429" width="16.625" style="138" hidden="1"/>
    <col min="7430" max="7675" width="9" style="138" hidden="1"/>
    <col min="7676" max="7676" width="1.625" style="138" hidden="1"/>
    <col min="7677" max="7677" width="3.625" style="138" hidden="1"/>
    <col min="7678" max="7678" width="20.625" style="138" hidden="1"/>
    <col min="7679" max="7679" width="10.625" style="138" hidden="1"/>
    <col min="7680" max="7680" width="4.5" style="138" hidden="1"/>
    <col min="7681" max="7681" width="10.625" style="138" hidden="1"/>
    <col min="7682" max="7682" width="4.5" style="138" hidden="1"/>
    <col min="7683" max="7683" width="10.625" style="138" hidden="1"/>
    <col min="7684" max="7684" width="4.5" style="138" hidden="1"/>
    <col min="7685" max="7685" width="16.625" style="138" hidden="1"/>
    <col min="7686" max="7931" width="9" style="138" hidden="1"/>
    <col min="7932" max="7932" width="1.625" style="138" hidden="1"/>
    <col min="7933" max="7933" width="3.625" style="138" hidden="1"/>
    <col min="7934" max="7934" width="20.625" style="138" hidden="1"/>
    <col min="7935" max="7935" width="10.625" style="138" hidden="1"/>
    <col min="7936" max="7936" width="4.5" style="138" hidden="1"/>
    <col min="7937" max="7937" width="10.625" style="138" hidden="1"/>
    <col min="7938" max="7938" width="4.5" style="138" hidden="1"/>
    <col min="7939" max="7939" width="10.625" style="138" hidden="1"/>
    <col min="7940" max="7940" width="4.5" style="138" hidden="1"/>
    <col min="7941" max="7941" width="16.625" style="138" hidden="1"/>
    <col min="7942" max="8187" width="9" style="138" hidden="1"/>
    <col min="8188" max="8188" width="1.625" style="138" hidden="1"/>
    <col min="8189" max="8189" width="3.625" style="138" hidden="1"/>
    <col min="8190" max="8190" width="20.625" style="138" hidden="1"/>
    <col min="8191" max="8191" width="10.625" style="138" hidden="1"/>
    <col min="8192" max="8192" width="4.5" style="138" hidden="1"/>
    <col min="8193" max="8193" width="10.625" style="138" hidden="1"/>
    <col min="8194" max="8194" width="4.5" style="138" hidden="1"/>
    <col min="8195" max="8195" width="10.625" style="138" hidden="1"/>
    <col min="8196" max="8196" width="4.5" style="138" hidden="1"/>
    <col min="8197" max="8197" width="16.625" style="138" hidden="1"/>
    <col min="8198" max="8443" width="9" style="138" hidden="1"/>
    <col min="8444" max="8444" width="1.625" style="138" hidden="1"/>
    <col min="8445" max="8445" width="3.625" style="138" hidden="1"/>
    <col min="8446" max="8446" width="20.625" style="138" hidden="1"/>
    <col min="8447" max="8447" width="10.625" style="138" hidden="1"/>
    <col min="8448" max="8448" width="4.5" style="138" hidden="1"/>
    <col min="8449" max="8449" width="10.625" style="138" hidden="1"/>
    <col min="8450" max="8450" width="4.5" style="138" hidden="1"/>
    <col min="8451" max="8451" width="10.625" style="138" hidden="1"/>
    <col min="8452" max="8452" width="4.5" style="138" hidden="1"/>
    <col min="8453" max="8453" width="16.625" style="138" hidden="1"/>
    <col min="8454" max="8699" width="9" style="138" hidden="1"/>
    <col min="8700" max="8700" width="1.625" style="138" hidden="1"/>
    <col min="8701" max="8701" width="3.625" style="138" hidden="1"/>
    <col min="8702" max="8702" width="20.625" style="138" hidden="1"/>
    <col min="8703" max="8703" width="10.625" style="138" hidden="1"/>
    <col min="8704" max="8704" width="4.5" style="138" hidden="1"/>
    <col min="8705" max="8705" width="10.625" style="138" hidden="1"/>
    <col min="8706" max="8706" width="4.5" style="138" hidden="1"/>
    <col min="8707" max="8707" width="10.625" style="138" hidden="1"/>
    <col min="8708" max="8708" width="4.5" style="138" hidden="1"/>
    <col min="8709" max="8709" width="16.625" style="138" hidden="1"/>
    <col min="8710" max="8955" width="9" style="138" hidden="1"/>
    <col min="8956" max="8956" width="1.625" style="138" hidden="1"/>
    <col min="8957" max="8957" width="3.625" style="138" hidden="1"/>
    <col min="8958" max="8958" width="20.625" style="138" hidden="1"/>
    <col min="8959" max="8959" width="10.625" style="138" hidden="1"/>
    <col min="8960" max="8960" width="4.5" style="138" hidden="1"/>
    <col min="8961" max="8961" width="10.625" style="138" hidden="1"/>
    <col min="8962" max="8962" width="4.5" style="138" hidden="1"/>
    <col min="8963" max="8963" width="10.625" style="138" hidden="1"/>
    <col min="8964" max="8964" width="4.5" style="138" hidden="1"/>
    <col min="8965" max="8965" width="16.625" style="138" hidden="1"/>
    <col min="8966" max="9211" width="9" style="138" hidden="1"/>
    <col min="9212" max="9212" width="1.625" style="138" hidden="1"/>
    <col min="9213" max="9213" width="3.625" style="138" hidden="1"/>
    <col min="9214" max="9214" width="20.625" style="138" hidden="1"/>
    <col min="9215" max="9215" width="10.625" style="138" hidden="1"/>
    <col min="9216" max="9216" width="4.5" style="138" hidden="1"/>
    <col min="9217" max="9217" width="10.625" style="138" hidden="1"/>
    <col min="9218" max="9218" width="4.5" style="138" hidden="1"/>
    <col min="9219" max="9219" width="10.625" style="138" hidden="1"/>
    <col min="9220" max="9220" width="4.5" style="138" hidden="1"/>
    <col min="9221" max="9221" width="16.625" style="138" hidden="1"/>
    <col min="9222" max="9467" width="9" style="138" hidden="1"/>
    <col min="9468" max="9468" width="1.625" style="138" hidden="1"/>
    <col min="9469" max="9469" width="3.625" style="138" hidden="1"/>
    <col min="9470" max="9470" width="20.625" style="138" hidden="1"/>
    <col min="9471" max="9471" width="10.625" style="138" hidden="1"/>
    <col min="9472" max="9472" width="4.5" style="138" hidden="1"/>
    <col min="9473" max="9473" width="10.625" style="138" hidden="1"/>
    <col min="9474" max="9474" width="4.5" style="138" hidden="1"/>
    <col min="9475" max="9475" width="10.625" style="138" hidden="1"/>
    <col min="9476" max="9476" width="4.5" style="138" hidden="1"/>
    <col min="9477" max="9477" width="16.625" style="138" hidden="1"/>
    <col min="9478" max="9723" width="9" style="138" hidden="1"/>
    <col min="9724" max="9724" width="1.625" style="138" hidden="1"/>
    <col min="9725" max="9725" width="3.625" style="138" hidden="1"/>
    <col min="9726" max="9726" width="20.625" style="138" hidden="1"/>
    <col min="9727" max="9727" width="10.625" style="138" hidden="1"/>
    <col min="9728" max="9728" width="4.5" style="138" hidden="1"/>
    <col min="9729" max="9729" width="10.625" style="138" hidden="1"/>
    <col min="9730" max="9730" width="4.5" style="138" hidden="1"/>
    <col min="9731" max="9731" width="10.625" style="138" hidden="1"/>
    <col min="9732" max="9732" width="4.5" style="138" hidden="1"/>
    <col min="9733" max="9733" width="16.625" style="138" hidden="1"/>
    <col min="9734" max="9979" width="9" style="138" hidden="1"/>
    <col min="9980" max="9980" width="1.625" style="138" hidden="1"/>
    <col min="9981" max="9981" width="3.625" style="138" hidden="1"/>
    <col min="9982" max="9982" width="20.625" style="138" hidden="1"/>
    <col min="9983" max="9983" width="10.625" style="138" hidden="1"/>
    <col min="9984" max="9984" width="4.5" style="138" hidden="1"/>
    <col min="9985" max="9985" width="10.625" style="138" hidden="1"/>
    <col min="9986" max="9986" width="4.5" style="138" hidden="1"/>
    <col min="9987" max="9987" width="10.625" style="138" hidden="1"/>
    <col min="9988" max="9988" width="4.5" style="138" hidden="1"/>
    <col min="9989" max="9989" width="16.625" style="138" hidden="1"/>
    <col min="9990" max="10235" width="9" style="138" hidden="1"/>
    <col min="10236" max="10236" width="1.625" style="138" hidden="1"/>
    <col min="10237" max="10237" width="3.625" style="138" hidden="1"/>
    <col min="10238" max="10238" width="20.625" style="138" hidden="1"/>
    <col min="10239" max="10239" width="10.625" style="138" hidden="1"/>
    <col min="10240" max="10240" width="4.5" style="138" hidden="1"/>
    <col min="10241" max="10241" width="10.625" style="138" hidden="1"/>
    <col min="10242" max="10242" width="4.5" style="138" hidden="1"/>
    <col min="10243" max="10243" width="10.625" style="138" hidden="1"/>
    <col min="10244" max="10244" width="4.5" style="138" hidden="1"/>
    <col min="10245" max="10245" width="16.625" style="138" hidden="1"/>
    <col min="10246" max="10491" width="9" style="138" hidden="1"/>
    <col min="10492" max="10492" width="1.625" style="138" hidden="1"/>
    <col min="10493" max="10493" width="3.625" style="138" hidden="1"/>
    <col min="10494" max="10494" width="20.625" style="138" hidden="1"/>
    <col min="10495" max="10495" width="10.625" style="138" hidden="1"/>
    <col min="10496" max="10496" width="4.5" style="138" hidden="1"/>
    <col min="10497" max="10497" width="10.625" style="138" hidden="1"/>
    <col min="10498" max="10498" width="4.5" style="138" hidden="1"/>
    <col min="10499" max="10499" width="10.625" style="138" hidden="1"/>
    <col min="10500" max="10500" width="4.5" style="138" hidden="1"/>
    <col min="10501" max="10501" width="16.625" style="138" hidden="1"/>
    <col min="10502" max="10747" width="9" style="138" hidden="1"/>
    <col min="10748" max="10748" width="1.625" style="138" hidden="1"/>
    <col min="10749" max="10749" width="3.625" style="138" hidden="1"/>
    <col min="10750" max="10750" width="20.625" style="138" hidden="1"/>
    <col min="10751" max="10751" width="10.625" style="138" hidden="1"/>
    <col min="10752" max="10752" width="4.5" style="138" hidden="1"/>
    <col min="10753" max="10753" width="10.625" style="138" hidden="1"/>
    <col min="10754" max="10754" width="4.5" style="138" hidden="1"/>
    <col min="10755" max="10755" width="10.625" style="138" hidden="1"/>
    <col min="10756" max="10756" width="4.5" style="138" hidden="1"/>
    <col min="10757" max="10757" width="16.625" style="138" hidden="1"/>
    <col min="10758" max="11003" width="9" style="138" hidden="1"/>
    <col min="11004" max="11004" width="1.625" style="138" hidden="1"/>
    <col min="11005" max="11005" width="3.625" style="138" hidden="1"/>
    <col min="11006" max="11006" width="20.625" style="138" hidden="1"/>
    <col min="11007" max="11007" width="10.625" style="138" hidden="1"/>
    <col min="11008" max="11008" width="4.5" style="138" hidden="1"/>
    <col min="11009" max="11009" width="10.625" style="138" hidden="1"/>
    <col min="11010" max="11010" width="4.5" style="138" hidden="1"/>
    <col min="11011" max="11011" width="10.625" style="138" hidden="1"/>
    <col min="11012" max="11012" width="4.5" style="138" hidden="1"/>
    <col min="11013" max="11013" width="16.625" style="138" hidden="1"/>
    <col min="11014" max="11259" width="9" style="138" hidden="1"/>
    <col min="11260" max="11260" width="1.625" style="138" hidden="1"/>
    <col min="11261" max="11261" width="3.625" style="138" hidden="1"/>
    <col min="11262" max="11262" width="20.625" style="138" hidden="1"/>
    <col min="11263" max="11263" width="10.625" style="138" hidden="1"/>
    <col min="11264" max="11264" width="4.5" style="138" hidden="1"/>
    <col min="11265" max="11265" width="10.625" style="138" hidden="1"/>
    <col min="11266" max="11266" width="4.5" style="138" hidden="1"/>
    <col min="11267" max="11267" width="10.625" style="138" hidden="1"/>
    <col min="11268" max="11268" width="4.5" style="138" hidden="1"/>
    <col min="11269" max="11269" width="16.625" style="138" hidden="1"/>
    <col min="11270" max="11515" width="9" style="138" hidden="1"/>
    <col min="11516" max="11516" width="1.625" style="138" hidden="1"/>
    <col min="11517" max="11517" width="3.625" style="138" hidden="1"/>
    <col min="11518" max="11518" width="20.625" style="138" hidden="1"/>
    <col min="11519" max="11519" width="10.625" style="138" hidden="1"/>
    <col min="11520" max="11520" width="4.5" style="138" hidden="1"/>
    <col min="11521" max="11521" width="10.625" style="138" hidden="1"/>
    <col min="11522" max="11522" width="4.5" style="138" hidden="1"/>
    <col min="11523" max="11523" width="10.625" style="138" hidden="1"/>
    <col min="11524" max="11524" width="4.5" style="138" hidden="1"/>
    <col min="11525" max="11525" width="16.625" style="138" hidden="1"/>
    <col min="11526" max="11771" width="9" style="138" hidden="1"/>
    <col min="11772" max="11772" width="1.625" style="138" hidden="1"/>
    <col min="11773" max="11773" width="3.625" style="138" hidden="1"/>
    <col min="11774" max="11774" width="20.625" style="138" hidden="1"/>
    <col min="11775" max="11775" width="10.625" style="138" hidden="1"/>
    <col min="11776" max="11776" width="4.5" style="138" hidden="1"/>
    <col min="11777" max="11777" width="10.625" style="138" hidden="1"/>
    <col min="11778" max="11778" width="4.5" style="138" hidden="1"/>
    <col min="11779" max="11779" width="10.625" style="138" hidden="1"/>
    <col min="11780" max="11780" width="4.5" style="138" hidden="1"/>
    <col min="11781" max="11781" width="16.625" style="138" hidden="1"/>
    <col min="11782" max="12027" width="9" style="138" hidden="1"/>
    <col min="12028" max="12028" width="1.625" style="138" hidden="1"/>
    <col min="12029" max="12029" width="3.625" style="138" hidden="1"/>
    <col min="12030" max="12030" width="20.625" style="138" hidden="1"/>
    <col min="12031" max="12031" width="10.625" style="138" hidden="1"/>
    <col min="12032" max="12032" width="4.5" style="138" hidden="1"/>
    <col min="12033" max="12033" width="10.625" style="138" hidden="1"/>
    <col min="12034" max="12034" width="4.5" style="138" hidden="1"/>
    <col min="12035" max="12035" width="10.625" style="138" hidden="1"/>
    <col min="12036" max="12036" width="4.5" style="138" hidden="1"/>
    <col min="12037" max="12037" width="16.625" style="138" hidden="1"/>
    <col min="12038" max="12283" width="9" style="138" hidden="1"/>
    <col min="12284" max="12284" width="1.625" style="138" hidden="1"/>
    <col min="12285" max="12285" width="3.625" style="138" hidden="1"/>
    <col min="12286" max="12286" width="20.625" style="138" hidden="1"/>
    <col min="12287" max="12287" width="10.625" style="138" hidden="1"/>
    <col min="12288" max="12288" width="4.5" style="138" hidden="1"/>
    <col min="12289" max="12289" width="10.625" style="138" hidden="1"/>
    <col min="12290" max="12290" width="4.5" style="138" hidden="1"/>
    <col min="12291" max="12291" width="10.625" style="138" hidden="1"/>
    <col min="12292" max="12292" width="4.5" style="138" hidden="1"/>
    <col min="12293" max="12293" width="16.625" style="138" hidden="1"/>
    <col min="12294" max="12539" width="9" style="138" hidden="1"/>
    <col min="12540" max="12540" width="1.625" style="138" hidden="1"/>
    <col min="12541" max="12541" width="3.625" style="138" hidden="1"/>
    <col min="12542" max="12542" width="20.625" style="138" hidden="1"/>
    <col min="12543" max="12543" width="10.625" style="138" hidden="1"/>
    <col min="12544" max="12544" width="4.5" style="138" hidden="1"/>
    <col min="12545" max="12545" width="10.625" style="138" hidden="1"/>
    <col min="12546" max="12546" width="4.5" style="138" hidden="1"/>
    <col min="12547" max="12547" width="10.625" style="138" hidden="1"/>
    <col min="12548" max="12548" width="4.5" style="138" hidden="1"/>
    <col min="12549" max="12549" width="16.625" style="138" hidden="1"/>
    <col min="12550" max="12795" width="9" style="138" hidden="1"/>
    <col min="12796" max="12796" width="1.625" style="138" hidden="1"/>
    <col min="12797" max="12797" width="3.625" style="138" hidden="1"/>
    <col min="12798" max="12798" width="20.625" style="138" hidden="1"/>
    <col min="12799" max="12799" width="10.625" style="138" hidden="1"/>
    <col min="12800" max="12800" width="4.5" style="138" hidden="1"/>
    <col min="12801" max="12801" width="10.625" style="138" hidden="1"/>
    <col min="12802" max="12802" width="4.5" style="138" hidden="1"/>
    <col min="12803" max="12803" width="10.625" style="138" hidden="1"/>
    <col min="12804" max="12804" width="4.5" style="138" hidden="1"/>
    <col min="12805" max="12805" width="16.625" style="138" hidden="1"/>
    <col min="12806" max="13051" width="9" style="138" hidden="1"/>
    <col min="13052" max="13052" width="1.625" style="138" hidden="1"/>
    <col min="13053" max="13053" width="3.625" style="138" hidden="1"/>
    <col min="13054" max="13054" width="20.625" style="138" hidden="1"/>
    <col min="13055" max="13055" width="10.625" style="138" hidden="1"/>
    <col min="13056" max="13056" width="4.5" style="138" hidden="1"/>
    <col min="13057" max="13057" width="10.625" style="138" hidden="1"/>
    <col min="13058" max="13058" width="4.5" style="138" hidden="1"/>
    <col min="13059" max="13059" width="10.625" style="138" hidden="1"/>
    <col min="13060" max="13060" width="4.5" style="138" hidden="1"/>
    <col min="13061" max="13061" width="16.625" style="138" hidden="1"/>
    <col min="13062" max="13307" width="9" style="138" hidden="1"/>
    <col min="13308" max="13308" width="1.625" style="138" hidden="1"/>
    <col min="13309" max="13309" width="3.625" style="138" hidden="1"/>
    <col min="13310" max="13310" width="20.625" style="138" hidden="1"/>
    <col min="13311" max="13311" width="10.625" style="138" hidden="1"/>
    <col min="13312" max="13312" width="4.5" style="138" hidden="1"/>
    <col min="13313" max="13313" width="10.625" style="138" hidden="1"/>
    <col min="13314" max="13314" width="4.5" style="138" hidden="1"/>
    <col min="13315" max="13315" width="10.625" style="138" hidden="1"/>
    <col min="13316" max="13316" width="4.5" style="138" hidden="1"/>
    <col min="13317" max="13317" width="16.625" style="138" hidden="1"/>
    <col min="13318" max="13563" width="9" style="138" hidden="1"/>
    <col min="13564" max="13564" width="1.625" style="138" hidden="1"/>
    <col min="13565" max="13565" width="3.625" style="138" hidden="1"/>
    <col min="13566" max="13566" width="20.625" style="138" hidden="1"/>
    <col min="13567" max="13567" width="10.625" style="138" hidden="1"/>
    <col min="13568" max="13568" width="4.5" style="138" hidden="1"/>
    <col min="13569" max="13569" width="10.625" style="138" hidden="1"/>
    <col min="13570" max="13570" width="4.5" style="138" hidden="1"/>
    <col min="13571" max="13571" width="10.625" style="138" hidden="1"/>
    <col min="13572" max="13572" width="4.5" style="138" hidden="1"/>
    <col min="13573" max="13573" width="16.625" style="138" hidden="1"/>
    <col min="13574" max="13819" width="9" style="138" hidden="1"/>
    <col min="13820" max="13820" width="1.625" style="138" hidden="1"/>
    <col min="13821" max="13821" width="3.625" style="138" hidden="1"/>
    <col min="13822" max="13822" width="20.625" style="138" hidden="1"/>
    <col min="13823" max="13823" width="10.625" style="138" hidden="1"/>
    <col min="13824" max="13824" width="4.5" style="138" hidden="1"/>
    <col min="13825" max="13825" width="10.625" style="138" hidden="1"/>
    <col min="13826" max="13826" width="4.5" style="138" hidden="1"/>
    <col min="13827" max="13827" width="10.625" style="138" hidden="1"/>
    <col min="13828" max="13828" width="4.5" style="138" hidden="1"/>
    <col min="13829" max="13829" width="16.625" style="138" hidden="1"/>
    <col min="13830" max="14075" width="9" style="138" hidden="1"/>
    <col min="14076" max="14076" width="1.625" style="138" hidden="1"/>
    <col min="14077" max="14077" width="3.625" style="138" hidden="1"/>
    <col min="14078" max="14078" width="20.625" style="138" hidden="1"/>
    <col min="14079" max="14079" width="10.625" style="138" hidden="1"/>
    <col min="14080" max="14080" width="4.5" style="138" hidden="1"/>
    <col min="14081" max="14081" width="10.625" style="138" hidden="1"/>
    <col min="14082" max="14082" width="4.5" style="138" hidden="1"/>
    <col min="14083" max="14083" width="10.625" style="138" hidden="1"/>
    <col min="14084" max="14084" width="4.5" style="138" hidden="1"/>
    <col min="14085" max="14085" width="16.625" style="138" hidden="1"/>
    <col min="14086" max="14331" width="9" style="138" hidden="1"/>
    <col min="14332" max="14332" width="1.625" style="138" hidden="1"/>
    <col min="14333" max="14333" width="3.625" style="138" hidden="1"/>
    <col min="14334" max="14334" width="20.625" style="138" hidden="1"/>
    <col min="14335" max="14335" width="10.625" style="138" hidden="1"/>
    <col min="14336" max="14336" width="4.5" style="138" hidden="1"/>
    <col min="14337" max="14337" width="10.625" style="138" hidden="1"/>
    <col min="14338" max="14338" width="4.5" style="138" hidden="1"/>
    <col min="14339" max="14339" width="10.625" style="138" hidden="1"/>
    <col min="14340" max="14340" width="4.5" style="138" hidden="1"/>
    <col min="14341" max="14341" width="16.625" style="138" hidden="1"/>
    <col min="14342" max="14587" width="9" style="138" hidden="1"/>
    <col min="14588" max="14588" width="1.625" style="138" hidden="1"/>
    <col min="14589" max="14589" width="3.625" style="138" hidden="1"/>
    <col min="14590" max="14590" width="20.625" style="138" hidden="1"/>
    <col min="14591" max="14591" width="10.625" style="138" hidden="1"/>
    <col min="14592" max="14592" width="4.5" style="138" hidden="1"/>
    <col min="14593" max="14593" width="10.625" style="138" hidden="1"/>
    <col min="14594" max="14594" width="4.5" style="138" hidden="1"/>
    <col min="14595" max="14595" width="10.625" style="138" hidden="1"/>
    <col min="14596" max="14596" width="4.5" style="138" hidden="1"/>
    <col min="14597" max="14597" width="16.625" style="138" hidden="1"/>
    <col min="14598" max="14843" width="9" style="138" hidden="1"/>
    <col min="14844" max="14844" width="1.625" style="138" hidden="1"/>
    <col min="14845" max="14845" width="3.625" style="138" hidden="1"/>
    <col min="14846" max="14846" width="20.625" style="138" hidden="1"/>
    <col min="14847" max="14847" width="10.625" style="138" hidden="1"/>
    <col min="14848" max="14848" width="4.5" style="138" hidden="1"/>
    <col min="14849" max="14849" width="10.625" style="138" hidden="1"/>
    <col min="14850" max="14850" width="4.5" style="138" hidden="1"/>
    <col min="14851" max="14851" width="10.625" style="138" hidden="1"/>
    <col min="14852" max="14852" width="4.5" style="138" hidden="1"/>
    <col min="14853" max="14853" width="16.625" style="138" hidden="1"/>
    <col min="14854" max="15099" width="9" style="138" hidden="1"/>
    <col min="15100" max="15100" width="1.625" style="138" hidden="1"/>
    <col min="15101" max="15101" width="3.625" style="138" hidden="1"/>
    <col min="15102" max="15102" width="20.625" style="138" hidden="1"/>
    <col min="15103" max="15103" width="10.625" style="138" hidden="1"/>
    <col min="15104" max="15104" width="4.5" style="138" hidden="1"/>
    <col min="15105" max="15105" width="10.625" style="138" hidden="1"/>
    <col min="15106" max="15106" width="4.5" style="138" hidden="1"/>
    <col min="15107" max="15107" width="10.625" style="138" hidden="1"/>
    <col min="15108" max="15108" width="4.5" style="138" hidden="1"/>
    <col min="15109" max="15109" width="16.625" style="138" hidden="1"/>
    <col min="15110" max="15355" width="9" style="138" hidden="1"/>
    <col min="15356" max="15356" width="1.625" style="138" hidden="1"/>
    <col min="15357" max="15357" width="3.625" style="138" hidden="1"/>
    <col min="15358" max="15358" width="20.625" style="138" hidden="1"/>
    <col min="15359" max="15359" width="10.625" style="138" hidden="1"/>
    <col min="15360" max="15360" width="4.5" style="138" hidden="1"/>
    <col min="15361" max="15361" width="10.625" style="138" hidden="1"/>
    <col min="15362" max="15362" width="4.5" style="138" hidden="1"/>
    <col min="15363" max="15363" width="10.625" style="138" hidden="1"/>
    <col min="15364" max="15364" width="4.5" style="138" hidden="1"/>
    <col min="15365" max="15365" width="16.625" style="138" hidden="1"/>
    <col min="15366" max="15611" width="9" style="138" hidden="1"/>
    <col min="15612" max="15612" width="1.625" style="138" hidden="1"/>
    <col min="15613" max="15613" width="3.625" style="138" hidden="1"/>
    <col min="15614" max="15614" width="20.625" style="138" hidden="1"/>
    <col min="15615" max="15615" width="10.625" style="138" hidden="1"/>
    <col min="15616" max="15616" width="4.5" style="138" hidden="1"/>
    <col min="15617" max="15617" width="10.625" style="138" hidden="1"/>
    <col min="15618" max="15618" width="4.5" style="138" hidden="1"/>
    <col min="15619" max="15619" width="10.625" style="138" hidden="1"/>
    <col min="15620" max="15620" width="4.5" style="138" hidden="1"/>
    <col min="15621" max="15621" width="16.625" style="138" hidden="1"/>
    <col min="15622" max="15867" width="9" style="138" hidden="1"/>
    <col min="15868" max="15868" width="1.625" style="138" hidden="1"/>
    <col min="15869" max="15869" width="3.625" style="138" hidden="1"/>
    <col min="15870" max="15870" width="20.625" style="138" hidden="1"/>
    <col min="15871" max="15871" width="10.625" style="138" hidden="1"/>
    <col min="15872" max="15872" width="4.5" style="138" hidden="1"/>
    <col min="15873" max="15873" width="10.625" style="138" hidden="1"/>
    <col min="15874" max="15874" width="4.5" style="138" hidden="1"/>
    <col min="15875" max="15875" width="10.625" style="138" hidden="1"/>
    <col min="15876" max="15876" width="4.5" style="138" hidden="1"/>
    <col min="15877" max="15877" width="16.625" style="138" hidden="1"/>
    <col min="15878" max="16123" width="9" style="138" hidden="1"/>
    <col min="16124" max="16124" width="1.625" style="138" hidden="1"/>
    <col min="16125" max="16125" width="3.625" style="138" hidden="1"/>
    <col min="16126" max="16126" width="20.625" style="138" hidden="1"/>
    <col min="16127" max="16127" width="10.625" style="138" hidden="1"/>
    <col min="16128" max="16128" width="4.5" style="138" hidden="1"/>
    <col min="16129" max="16129" width="10.625" style="138" hidden="1"/>
    <col min="16130" max="16130" width="4.5" style="138" hidden="1"/>
    <col min="16131" max="16131" width="10.625" style="138" hidden="1"/>
    <col min="16132" max="16132" width="4.5" style="138" hidden="1"/>
    <col min="16133" max="16133" width="16.625" style="138" hidden="1"/>
    <col min="16134" max="16135" width="9" style="138" hidden="1"/>
    <col min="16136" max="16384" width="0" style="138" hidden="1"/>
  </cols>
  <sheetData>
    <row r="1" spans="1:9" ht="28.5">
      <c r="A1" s="136"/>
      <c r="B1" s="194" t="s">
        <v>1028</v>
      </c>
      <c r="C1" s="194"/>
      <c r="D1" s="194"/>
      <c r="E1" s="195"/>
      <c r="H1" s="154" t="s">
        <v>1033</v>
      </c>
      <c r="I1" s="155"/>
    </row>
    <row r="2" spans="1:9" ht="28.5">
      <c r="A2" s="136"/>
      <c r="B2" s="139"/>
      <c r="C2" s="140"/>
      <c r="D2" s="140"/>
    </row>
    <row r="3" spans="1:9" s="137" customFormat="1" ht="14.25">
      <c r="B3" s="141" t="s">
        <v>1006</v>
      </c>
      <c r="C3" s="149"/>
      <c r="D3" s="142" t="s">
        <v>1007</v>
      </c>
    </row>
    <row r="4" spans="1:9" ht="17.25">
      <c r="H4" s="1" t="s">
        <v>15</v>
      </c>
    </row>
    <row r="5" spans="1:9" s="137" customFormat="1" ht="30.95" customHeight="1">
      <c r="B5" s="143"/>
      <c r="C5" s="147" t="s">
        <v>1016</v>
      </c>
      <c r="D5" s="196"/>
      <c r="E5" s="196"/>
      <c r="H5" s="145" t="s">
        <v>28</v>
      </c>
      <c r="I5" s="145" t="s">
        <v>243</v>
      </c>
    </row>
    <row r="6" spans="1:9" s="137" customFormat="1" ht="30.95" customHeight="1">
      <c r="B6" s="203" t="s">
        <v>1011</v>
      </c>
      <c r="C6" s="147" t="s">
        <v>1030</v>
      </c>
      <c r="D6" s="196"/>
      <c r="E6" s="196"/>
      <c r="H6" s="146" t="s">
        <v>70</v>
      </c>
      <c r="I6" s="145" t="s">
        <v>258</v>
      </c>
    </row>
    <row r="7" spans="1:9" s="137" customFormat="1" ht="30.95" customHeight="1">
      <c r="B7" s="204"/>
      <c r="C7" s="147" t="s">
        <v>1008</v>
      </c>
      <c r="D7" s="196"/>
      <c r="E7" s="196"/>
      <c r="H7" s="145" t="s">
        <v>95</v>
      </c>
      <c r="I7" s="145" t="s">
        <v>264</v>
      </c>
    </row>
    <row r="8" spans="1:9" s="137" customFormat="1" ht="30.95" customHeight="1">
      <c r="B8" s="204"/>
      <c r="C8" s="147" t="s">
        <v>1009</v>
      </c>
      <c r="D8" s="196"/>
      <c r="E8" s="196"/>
      <c r="H8" s="145" t="s">
        <v>118</v>
      </c>
      <c r="I8" s="145" t="s">
        <v>272</v>
      </c>
    </row>
    <row r="9" spans="1:9" s="137" customFormat="1" ht="30.95" customHeight="1">
      <c r="B9" s="204"/>
      <c r="C9" s="147" t="s">
        <v>1010</v>
      </c>
      <c r="D9" s="196"/>
      <c r="E9" s="196"/>
      <c r="H9" s="145" t="s">
        <v>135</v>
      </c>
      <c r="I9" s="145" t="s">
        <v>280</v>
      </c>
    </row>
    <row r="10" spans="1:9" s="137" customFormat="1" ht="30.95" customHeight="1">
      <c r="B10" s="144"/>
      <c r="C10" s="147" t="s">
        <v>1031</v>
      </c>
      <c r="D10" s="196"/>
      <c r="E10" s="196"/>
      <c r="H10" s="145" t="s">
        <v>1014</v>
      </c>
      <c r="I10" s="145" t="s">
        <v>292</v>
      </c>
    </row>
    <row r="11" spans="1:9" ht="30.95" customHeight="1">
      <c r="H11" s="145" t="s">
        <v>466</v>
      </c>
      <c r="I11" s="145" t="s">
        <v>306</v>
      </c>
    </row>
    <row r="12" spans="1:9" s="137" customFormat="1" ht="30.95" customHeight="1">
      <c r="B12" s="197" t="s">
        <v>1015</v>
      </c>
      <c r="C12" s="198"/>
      <c r="D12" s="199"/>
      <c r="E12" s="200"/>
      <c r="F12" s="148" t="str">
        <f>D12 &amp; "　" &amp; D13</f>
        <v>　</v>
      </c>
      <c r="H12" s="145" t="s">
        <v>467</v>
      </c>
      <c r="I12" s="145" t="s">
        <v>319</v>
      </c>
    </row>
    <row r="13" spans="1:9" s="137" customFormat="1" ht="30.95" customHeight="1">
      <c r="B13" s="197" t="s">
        <v>1013</v>
      </c>
      <c r="C13" s="198"/>
      <c r="D13" s="201"/>
      <c r="E13" s="202"/>
      <c r="F13" s="148"/>
      <c r="H13" s="145" t="s">
        <v>468</v>
      </c>
      <c r="I13" s="145" t="s">
        <v>326</v>
      </c>
    </row>
    <row r="14" spans="1:9" s="137" customFormat="1" ht="30.95" customHeight="1">
      <c r="B14" s="197" t="s">
        <v>1012</v>
      </c>
      <c r="C14" s="198"/>
      <c r="D14" s="207"/>
      <c r="E14" s="208"/>
      <c r="H14" s="145" t="s">
        <v>458</v>
      </c>
      <c r="I14" s="145" t="s">
        <v>336</v>
      </c>
    </row>
    <row r="15" spans="1:9" s="137" customFormat="1" ht="30.95" customHeight="1">
      <c r="B15" s="197" t="s">
        <v>14</v>
      </c>
      <c r="C15" s="198"/>
      <c r="D15" s="199"/>
      <c r="E15" s="200"/>
      <c r="H15" s="138"/>
      <c r="I15" s="145" t="s">
        <v>354</v>
      </c>
    </row>
    <row r="16" spans="1:9" s="137" customFormat="1" ht="30.95" customHeight="1">
      <c r="B16" s="205" t="s">
        <v>1029</v>
      </c>
      <c r="C16" s="206"/>
      <c r="D16" s="199"/>
      <c r="E16" s="200"/>
      <c r="H16" s="138"/>
      <c r="I16" s="145" t="s">
        <v>360</v>
      </c>
    </row>
    <row r="17" spans="2:9" ht="30.95" customHeight="1">
      <c r="I17" s="145" t="s">
        <v>374</v>
      </c>
    </row>
    <row r="18" spans="2:9" ht="30.95" customHeight="1">
      <c r="B18" s="197" t="s">
        <v>1017</v>
      </c>
      <c r="C18" s="198"/>
      <c r="D18" s="153"/>
      <c r="I18" s="145" t="s">
        <v>401</v>
      </c>
    </row>
    <row r="19" spans="2:9" ht="30.95" customHeight="1">
      <c r="B19" s="197" t="s">
        <v>1018</v>
      </c>
      <c r="C19" s="198"/>
      <c r="D19" s="151"/>
      <c r="E19" s="152" t="str">
        <f>IF(D19="","",VLOOKUP(D19,$B$32:$C$59,2,FALSE))</f>
        <v/>
      </c>
      <c r="I19" s="145" t="s">
        <v>423</v>
      </c>
    </row>
    <row r="20" spans="2:9" ht="30.95" customHeight="1">
      <c r="I20" s="145" t="s">
        <v>429</v>
      </c>
    </row>
    <row r="21" spans="2:9" ht="30.95" customHeight="1">
      <c r="I21" s="2" t="s">
        <v>435</v>
      </c>
    </row>
    <row r="22" spans="2:9" ht="30.95" customHeight="1">
      <c r="I22" s="2" t="s">
        <v>448</v>
      </c>
    </row>
    <row r="23" spans="2:9" ht="30.95" customHeight="1"/>
    <row r="24" spans="2:9" ht="30.95" customHeight="1"/>
    <row r="25" spans="2:9"/>
    <row r="26" spans="2:9"/>
    <row r="27" spans="2:9"/>
    <row r="28" spans="2:9"/>
    <row r="29" spans="2:9"/>
    <row r="30" spans="2:9" ht="13.5" customHeight="1"/>
    <row r="31" spans="2:9" ht="13.5" hidden="1" customHeight="1">
      <c r="B31" t="s">
        <v>1019</v>
      </c>
      <c r="C31" t="s">
        <v>1020</v>
      </c>
    </row>
    <row r="32" spans="2:9" ht="13.5" hidden="1" customHeight="1">
      <c r="B32" s="159" t="s">
        <v>1077</v>
      </c>
      <c r="C32" s="150" t="s">
        <v>1021</v>
      </c>
    </row>
    <row r="33" spans="2:3" ht="13.5" hidden="1" customHeight="1">
      <c r="B33" s="159" t="s">
        <v>1078</v>
      </c>
      <c r="C33" s="150" t="s">
        <v>1022</v>
      </c>
    </row>
    <row r="34" spans="2:3" ht="13.5" hidden="1" customHeight="1">
      <c r="B34" s="159" t="s">
        <v>1079</v>
      </c>
      <c r="C34" s="150" t="s">
        <v>1022</v>
      </c>
    </row>
    <row r="35" spans="2:3" ht="13.5" hidden="1" customHeight="1">
      <c r="B35" s="159" t="s">
        <v>1080</v>
      </c>
      <c r="C35" s="150" t="s">
        <v>1022</v>
      </c>
    </row>
    <row r="36" spans="2:3" ht="13.5" hidden="1" customHeight="1">
      <c r="B36" s="159" t="s">
        <v>1081</v>
      </c>
      <c r="C36" s="150" t="s">
        <v>1023</v>
      </c>
    </row>
    <row r="37" spans="2:3" ht="13.5" hidden="1" customHeight="1">
      <c r="B37" s="159" t="s">
        <v>1082</v>
      </c>
      <c r="C37" s="150" t="s">
        <v>1024</v>
      </c>
    </row>
    <row r="38" spans="2:3" ht="13.5" hidden="1" customHeight="1">
      <c r="B38" s="159" t="s">
        <v>1083</v>
      </c>
      <c r="C38" s="150"/>
    </row>
    <row r="39" spans="2:3" ht="13.5" hidden="1" customHeight="1">
      <c r="B39" s="159" t="s">
        <v>1084</v>
      </c>
      <c r="C39" s="150" t="s">
        <v>1025</v>
      </c>
    </row>
    <row r="40" spans="2:3" ht="13.5" hidden="1" customHeight="1">
      <c r="B40" s="159" t="s">
        <v>1085</v>
      </c>
      <c r="C40" s="150" t="s">
        <v>1076</v>
      </c>
    </row>
    <row r="41" spans="2:3" ht="13.5" hidden="1" customHeight="1">
      <c r="B41" s="159" t="s">
        <v>1086</v>
      </c>
      <c r="C41" s="150" t="s">
        <v>1022</v>
      </c>
    </row>
    <row r="42" spans="2:3" ht="13.5" hidden="1" customHeight="1">
      <c r="B42" s="159" t="s">
        <v>1087</v>
      </c>
      <c r="C42" s="150"/>
    </row>
    <row r="43" spans="2:3" ht="13.5" hidden="1" customHeight="1">
      <c r="B43" s="159" t="s">
        <v>1088</v>
      </c>
      <c r="C43" s="150"/>
    </row>
    <row r="44" spans="2:3" ht="13.5" hidden="1" customHeight="1">
      <c r="B44" s="159" t="s">
        <v>1089</v>
      </c>
      <c r="C44" s="150" t="s">
        <v>1026</v>
      </c>
    </row>
    <row r="45" spans="2:3" ht="13.5" hidden="1" customHeight="1">
      <c r="B45" s="159" t="s">
        <v>1090</v>
      </c>
      <c r="C45" s="150" t="s">
        <v>1027</v>
      </c>
    </row>
    <row r="46" spans="2:3" ht="13.5" hidden="1" customHeight="1">
      <c r="B46" s="159" t="s">
        <v>1091</v>
      </c>
      <c r="C46" s="150"/>
    </row>
    <row r="47" spans="2:3" ht="13.5" hidden="1" customHeight="1">
      <c r="B47" s="159" t="s">
        <v>1092</v>
      </c>
      <c r="C47" s="150" t="s">
        <v>1022</v>
      </c>
    </row>
    <row r="48" spans="2:3" ht="13.5" hidden="1" customHeight="1">
      <c r="B48" s="159" t="s">
        <v>1093</v>
      </c>
      <c r="C48" s="150" t="s">
        <v>1022</v>
      </c>
    </row>
    <row r="49" spans="2:3" ht="13.5" hidden="1" customHeight="1">
      <c r="B49" s="159" t="s">
        <v>1094</v>
      </c>
      <c r="C49" s="150" t="s">
        <v>1022</v>
      </c>
    </row>
    <row r="50" spans="2:3" ht="13.5" hidden="1" customHeight="1">
      <c r="B50" s="159" t="s">
        <v>1095</v>
      </c>
      <c r="C50" s="150" t="s">
        <v>1022</v>
      </c>
    </row>
    <row r="51" spans="2:3" ht="13.5" hidden="1" customHeight="1">
      <c r="B51" s="159" t="s">
        <v>1096</v>
      </c>
      <c r="C51" s="150"/>
    </row>
    <row r="52" spans="2:3" ht="13.5" hidden="1" customHeight="1">
      <c r="B52" s="159" t="s">
        <v>1097</v>
      </c>
      <c r="C52" s="150" t="s">
        <v>1107</v>
      </c>
    </row>
    <row r="53" spans="2:3" ht="13.5" hidden="1" customHeight="1">
      <c r="B53" s="159" t="s">
        <v>1098</v>
      </c>
      <c r="C53" s="150"/>
    </row>
    <row r="54" spans="2:3" ht="13.5" hidden="1" customHeight="1">
      <c r="B54" s="159" t="s">
        <v>1099</v>
      </c>
      <c r="C54" s="150" t="s">
        <v>1105</v>
      </c>
    </row>
    <row r="55" spans="2:3" ht="13.5" hidden="1" customHeight="1">
      <c r="B55" s="159" t="s">
        <v>1100</v>
      </c>
      <c r="C55" s="150" t="s">
        <v>1106</v>
      </c>
    </row>
    <row r="56" spans="2:3" ht="13.5" hidden="1" customHeight="1">
      <c r="B56" s="159" t="s">
        <v>1101</v>
      </c>
      <c r="C56" s="150" t="s">
        <v>1171</v>
      </c>
    </row>
    <row r="57" spans="2:3" ht="13.5" hidden="1" customHeight="1">
      <c r="B57" s="159" t="s">
        <v>1102</v>
      </c>
      <c r="C57" s="150" t="s">
        <v>1022</v>
      </c>
    </row>
    <row r="58" spans="2:3" ht="13.5" hidden="1" customHeight="1">
      <c r="B58" s="159" t="s">
        <v>1103</v>
      </c>
      <c r="C58" s="150" t="s">
        <v>1022</v>
      </c>
    </row>
    <row r="59" spans="2:3" ht="13.5" hidden="1" customHeight="1">
      <c r="B59" s="159" t="s">
        <v>1104</v>
      </c>
      <c r="C59" s="150" t="s">
        <v>1022</v>
      </c>
    </row>
    <row r="60" spans="2:3" ht="13.5" customHeight="1"/>
    <row r="61" spans="2:3" ht="13.5" customHeight="1"/>
    <row r="62" spans="2:3"/>
    <row r="63" spans="2:3"/>
    <row r="64" spans="2:3"/>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sheetData>
  <sheetProtection algorithmName="SHA-512" hashValue="b4fd8qmNLVOPre+uaMct4yM/DDDcA3NWF6cZUd48bpiaFuVchIX0BmxNnS9HHuM4455PwajpPtI1nh399hUhiw==" saltValue="iHYZ7ptRBN0Wzp2gLo/WyA==" spinCount="100000" sheet="1" objects="1" scenarios="1"/>
  <mergeCells count="20">
    <mergeCell ref="B18:C18"/>
    <mergeCell ref="B19:C19"/>
    <mergeCell ref="B14:C14"/>
    <mergeCell ref="B15:C15"/>
    <mergeCell ref="D15:E15"/>
    <mergeCell ref="B16:C16"/>
    <mergeCell ref="D14:E14"/>
    <mergeCell ref="D16:E16"/>
    <mergeCell ref="B1:E1"/>
    <mergeCell ref="D10:E10"/>
    <mergeCell ref="B12:C12"/>
    <mergeCell ref="D12:E12"/>
    <mergeCell ref="B13:C13"/>
    <mergeCell ref="D13:E13"/>
    <mergeCell ref="D7:E7"/>
    <mergeCell ref="B6:B9"/>
    <mergeCell ref="D5:E5"/>
    <mergeCell ref="D6:E6"/>
    <mergeCell ref="D9:E9"/>
    <mergeCell ref="D8:E8"/>
  </mergeCells>
  <phoneticPr fontId="3"/>
  <dataValidations count="13">
    <dataValidation type="list" allowBlank="1" showInputMessage="1" showErrorMessage="1" sqref="IY14 SU14 ACQ14 AMM14 AWI14 BGE14 BQA14 BZW14 CJS14 CTO14 DDK14 DNG14 DXC14 EGY14 EQU14 FAQ14 FKM14 FUI14 GEE14 GOA14 GXW14 HHS14 HRO14 IBK14 ILG14 IVC14 JEY14 JOU14 JYQ14 KIM14 KSI14 LCE14 LMA14 LVW14 MFS14 MPO14 MZK14 NJG14 NTC14 OCY14 OMU14 OWQ14 PGM14 PQI14 QAE14 QKA14 QTW14 RDS14 RNO14 RXK14 SHG14 SRC14 TAY14 TKU14 TUQ14 UEM14 UOI14 UYE14 VIA14 VRW14 WBS14 WLO14 WVK14 IY65522 SU65522 ACQ65522 AMM65522 AWI65522 BGE65522 BQA65522 BZW65522 CJS65522 CTO65522 DDK65522 DNG65522 DXC65522 EGY65522 EQU65522 FAQ65522 FKM65522 FUI65522 GEE65522 GOA65522 GXW65522 HHS65522 HRO65522 IBK65522 ILG65522 IVC65522 JEY65522 JOU65522 JYQ65522 KIM65522 KSI65522 LCE65522 LMA65522 LVW65522 MFS65522 MPO65522 MZK65522 NJG65522 NTC65522 OCY65522 OMU65522 OWQ65522 PGM65522 PQI65522 QAE65522 QKA65522 QTW65522 RDS65522 RNO65522 RXK65522 SHG65522 SRC65522 TAY65522 TKU65522 TUQ65522 UEM65522 UOI65522 UYE65522 VIA65522 VRW65522 WBS65522 WLO65522 WVK65522 IY131058 SU131058 ACQ131058 AMM131058 AWI131058 BGE131058 BQA131058 BZW131058 CJS131058 CTO131058 DDK131058 DNG131058 DXC131058 EGY131058 EQU131058 FAQ131058 FKM131058 FUI131058 GEE131058 GOA131058 GXW131058 HHS131058 HRO131058 IBK131058 ILG131058 IVC131058 JEY131058 JOU131058 JYQ131058 KIM131058 KSI131058 LCE131058 LMA131058 LVW131058 MFS131058 MPO131058 MZK131058 NJG131058 NTC131058 OCY131058 OMU131058 OWQ131058 PGM131058 PQI131058 QAE131058 QKA131058 QTW131058 RDS131058 RNO131058 RXK131058 SHG131058 SRC131058 TAY131058 TKU131058 TUQ131058 UEM131058 UOI131058 UYE131058 VIA131058 VRW131058 WBS131058 WLO131058 WVK131058 IY196594 SU196594 ACQ196594 AMM196594 AWI196594 BGE196594 BQA196594 BZW196594 CJS196594 CTO196594 DDK196594 DNG196594 DXC196594 EGY196594 EQU196594 FAQ196594 FKM196594 FUI196594 GEE196594 GOA196594 GXW196594 HHS196594 HRO196594 IBK196594 ILG196594 IVC196594 JEY196594 JOU196594 JYQ196594 KIM196594 KSI196594 LCE196594 LMA196594 LVW196594 MFS196594 MPO196594 MZK196594 NJG196594 NTC196594 OCY196594 OMU196594 OWQ196594 PGM196594 PQI196594 QAE196594 QKA196594 QTW196594 RDS196594 RNO196594 RXK196594 SHG196594 SRC196594 TAY196594 TKU196594 TUQ196594 UEM196594 UOI196594 UYE196594 VIA196594 VRW196594 WBS196594 WLO196594 WVK196594 IY262130 SU262130 ACQ262130 AMM262130 AWI262130 BGE262130 BQA262130 BZW262130 CJS262130 CTO262130 DDK262130 DNG262130 DXC262130 EGY262130 EQU262130 FAQ262130 FKM262130 FUI262130 GEE262130 GOA262130 GXW262130 HHS262130 HRO262130 IBK262130 ILG262130 IVC262130 JEY262130 JOU262130 JYQ262130 KIM262130 KSI262130 LCE262130 LMA262130 LVW262130 MFS262130 MPO262130 MZK262130 NJG262130 NTC262130 OCY262130 OMU262130 OWQ262130 PGM262130 PQI262130 QAE262130 QKA262130 QTW262130 RDS262130 RNO262130 RXK262130 SHG262130 SRC262130 TAY262130 TKU262130 TUQ262130 UEM262130 UOI262130 UYE262130 VIA262130 VRW262130 WBS262130 WLO262130 WVK262130 IY327666 SU327666 ACQ327666 AMM327666 AWI327666 BGE327666 BQA327666 BZW327666 CJS327666 CTO327666 DDK327666 DNG327666 DXC327666 EGY327666 EQU327666 FAQ327666 FKM327666 FUI327666 GEE327666 GOA327666 GXW327666 HHS327666 HRO327666 IBK327666 ILG327666 IVC327666 JEY327666 JOU327666 JYQ327666 KIM327666 KSI327666 LCE327666 LMA327666 LVW327666 MFS327666 MPO327666 MZK327666 NJG327666 NTC327666 OCY327666 OMU327666 OWQ327666 PGM327666 PQI327666 QAE327666 QKA327666 QTW327666 RDS327666 RNO327666 RXK327666 SHG327666 SRC327666 TAY327666 TKU327666 TUQ327666 UEM327666 UOI327666 UYE327666 VIA327666 VRW327666 WBS327666 WLO327666 WVK327666 IY393202 SU393202 ACQ393202 AMM393202 AWI393202 BGE393202 BQA393202 BZW393202 CJS393202 CTO393202 DDK393202 DNG393202 DXC393202 EGY393202 EQU393202 FAQ393202 FKM393202 FUI393202 GEE393202 GOA393202 GXW393202 HHS393202 HRO393202 IBK393202 ILG393202 IVC393202 JEY393202 JOU393202 JYQ393202 KIM393202 KSI393202 LCE393202 LMA393202 LVW393202 MFS393202 MPO393202 MZK393202 NJG393202 NTC393202 OCY393202 OMU393202 OWQ393202 PGM393202 PQI393202 QAE393202 QKA393202 QTW393202 RDS393202 RNO393202 RXK393202 SHG393202 SRC393202 TAY393202 TKU393202 TUQ393202 UEM393202 UOI393202 UYE393202 VIA393202 VRW393202 WBS393202 WLO393202 WVK393202 IY458738 SU458738 ACQ458738 AMM458738 AWI458738 BGE458738 BQA458738 BZW458738 CJS458738 CTO458738 DDK458738 DNG458738 DXC458738 EGY458738 EQU458738 FAQ458738 FKM458738 FUI458738 GEE458738 GOA458738 GXW458738 HHS458738 HRO458738 IBK458738 ILG458738 IVC458738 JEY458738 JOU458738 JYQ458738 KIM458738 KSI458738 LCE458738 LMA458738 LVW458738 MFS458738 MPO458738 MZK458738 NJG458738 NTC458738 OCY458738 OMU458738 OWQ458738 PGM458738 PQI458738 QAE458738 QKA458738 QTW458738 RDS458738 RNO458738 RXK458738 SHG458738 SRC458738 TAY458738 TKU458738 TUQ458738 UEM458738 UOI458738 UYE458738 VIA458738 VRW458738 WBS458738 WLO458738 WVK458738 IY524274 SU524274 ACQ524274 AMM524274 AWI524274 BGE524274 BQA524274 BZW524274 CJS524274 CTO524274 DDK524274 DNG524274 DXC524274 EGY524274 EQU524274 FAQ524274 FKM524274 FUI524274 GEE524274 GOA524274 GXW524274 HHS524274 HRO524274 IBK524274 ILG524274 IVC524274 JEY524274 JOU524274 JYQ524274 KIM524274 KSI524274 LCE524274 LMA524274 LVW524274 MFS524274 MPO524274 MZK524274 NJG524274 NTC524274 OCY524274 OMU524274 OWQ524274 PGM524274 PQI524274 QAE524274 QKA524274 QTW524274 RDS524274 RNO524274 RXK524274 SHG524274 SRC524274 TAY524274 TKU524274 TUQ524274 UEM524274 UOI524274 UYE524274 VIA524274 VRW524274 WBS524274 WLO524274 WVK524274 IY589810 SU589810 ACQ589810 AMM589810 AWI589810 BGE589810 BQA589810 BZW589810 CJS589810 CTO589810 DDK589810 DNG589810 DXC589810 EGY589810 EQU589810 FAQ589810 FKM589810 FUI589810 GEE589810 GOA589810 GXW589810 HHS589810 HRO589810 IBK589810 ILG589810 IVC589810 JEY589810 JOU589810 JYQ589810 KIM589810 KSI589810 LCE589810 LMA589810 LVW589810 MFS589810 MPO589810 MZK589810 NJG589810 NTC589810 OCY589810 OMU589810 OWQ589810 PGM589810 PQI589810 QAE589810 QKA589810 QTW589810 RDS589810 RNO589810 RXK589810 SHG589810 SRC589810 TAY589810 TKU589810 TUQ589810 UEM589810 UOI589810 UYE589810 VIA589810 VRW589810 WBS589810 WLO589810 WVK589810 IY655346 SU655346 ACQ655346 AMM655346 AWI655346 BGE655346 BQA655346 BZW655346 CJS655346 CTO655346 DDK655346 DNG655346 DXC655346 EGY655346 EQU655346 FAQ655346 FKM655346 FUI655346 GEE655346 GOA655346 GXW655346 HHS655346 HRO655346 IBK655346 ILG655346 IVC655346 JEY655346 JOU655346 JYQ655346 KIM655346 KSI655346 LCE655346 LMA655346 LVW655346 MFS655346 MPO655346 MZK655346 NJG655346 NTC655346 OCY655346 OMU655346 OWQ655346 PGM655346 PQI655346 QAE655346 QKA655346 QTW655346 RDS655346 RNO655346 RXK655346 SHG655346 SRC655346 TAY655346 TKU655346 TUQ655346 UEM655346 UOI655346 UYE655346 VIA655346 VRW655346 WBS655346 WLO655346 WVK655346 IY720882 SU720882 ACQ720882 AMM720882 AWI720882 BGE720882 BQA720882 BZW720882 CJS720882 CTO720882 DDK720882 DNG720882 DXC720882 EGY720882 EQU720882 FAQ720882 FKM720882 FUI720882 GEE720882 GOA720882 GXW720882 HHS720882 HRO720882 IBK720882 ILG720882 IVC720882 JEY720882 JOU720882 JYQ720882 KIM720882 KSI720882 LCE720882 LMA720882 LVW720882 MFS720882 MPO720882 MZK720882 NJG720882 NTC720882 OCY720882 OMU720882 OWQ720882 PGM720882 PQI720882 QAE720882 QKA720882 QTW720882 RDS720882 RNO720882 RXK720882 SHG720882 SRC720882 TAY720882 TKU720882 TUQ720882 UEM720882 UOI720882 UYE720882 VIA720882 VRW720882 WBS720882 WLO720882 WVK720882 IY786418 SU786418 ACQ786418 AMM786418 AWI786418 BGE786418 BQA786418 BZW786418 CJS786418 CTO786418 DDK786418 DNG786418 DXC786418 EGY786418 EQU786418 FAQ786418 FKM786418 FUI786418 GEE786418 GOA786418 GXW786418 HHS786418 HRO786418 IBK786418 ILG786418 IVC786418 JEY786418 JOU786418 JYQ786418 KIM786418 KSI786418 LCE786418 LMA786418 LVW786418 MFS786418 MPO786418 MZK786418 NJG786418 NTC786418 OCY786418 OMU786418 OWQ786418 PGM786418 PQI786418 QAE786418 QKA786418 QTW786418 RDS786418 RNO786418 RXK786418 SHG786418 SRC786418 TAY786418 TKU786418 TUQ786418 UEM786418 UOI786418 UYE786418 VIA786418 VRW786418 WBS786418 WLO786418 WVK786418 IY851954 SU851954 ACQ851954 AMM851954 AWI851954 BGE851954 BQA851954 BZW851954 CJS851954 CTO851954 DDK851954 DNG851954 DXC851954 EGY851954 EQU851954 FAQ851954 FKM851954 FUI851954 GEE851954 GOA851954 GXW851954 HHS851954 HRO851954 IBK851954 ILG851954 IVC851954 JEY851954 JOU851954 JYQ851954 KIM851954 KSI851954 LCE851954 LMA851954 LVW851954 MFS851954 MPO851954 MZK851954 NJG851954 NTC851954 OCY851954 OMU851954 OWQ851954 PGM851954 PQI851954 QAE851954 QKA851954 QTW851954 RDS851954 RNO851954 RXK851954 SHG851954 SRC851954 TAY851954 TKU851954 TUQ851954 UEM851954 UOI851954 UYE851954 VIA851954 VRW851954 WBS851954 WLO851954 WVK851954 IY917490 SU917490 ACQ917490 AMM917490 AWI917490 BGE917490 BQA917490 BZW917490 CJS917490 CTO917490 DDK917490 DNG917490 DXC917490 EGY917490 EQU917490 FAQ917490 FKM917490 FUI917490 GEE917490 GOA917490 GXW917490 HHS917490 HRO917490 IBK917490 ILG917490 IVC917490 JEY917490 JOU917490 JYQ917490 KIM917490 KSI917490 LCE917490 LMA917490 LVW917490 MFS917490 MPO917490 MZK917490 NJG917490 NTC917490 OCY917490 OMU917490 OWQ917490 PGM917490 PQI917490 QAE917490 QKA917490 QTW917490 RDS917490 RNO917490 RXK917490 SHG917490 SRC917490 TAY917490 TKU917490 TUQ917490 UEM917490 UOI917490 UYE917490 VIA917490 VRW917490 WBS917490 WLO917490 WVK917490 IY983026 SU983026 ACQ983026 AMM983026 AWI983026 BGE983026 BQA983026 BZW983026 CJS983026 CTO983026 DDK983026 DNG983026 DXC983026 EGY983026 EQU983026 FAQ983026 FKM983026 FUI983026 GEE983026 GOA983026 GXW983026 HHS983026 HRO983026 IBK983026 ILG983026 IVC983026 JEY983026 JOU983026 JYQ983026 KIM983026 KSI983026 LCE983026 LMA983026 LVW983026 MFS983026 MPO983026 MZK983026 NJG983026 NTC983026 OCY983026 OMU983026 OWQ983026 PGM983026 PQI983026 QAE983026 QKA983026 QTW983026 RDS983026 RNO983026 RXK983026 SHG983026 SRC983026 TAY983026 TKU983026 TUQ983026 UEM983026 UOI983026 UYE983026 VIA983026 VRW983026 WBS983026 WLO983026 WVK983026" xr:uid="{00000000-0002-0000-0000-000000000000}">
      <formula1>"1,2,3,4,5,6,7,8,9,10,11,12,13,14,15,16,17,18,19,20,21,22,23,24,25,26,27,28,29,30,31"</formula1>
    </dataValidation>
    <dataValidation type="list" allowBlank="1" showInputMessage="1" showErrorMessage="1" sqref="IW14 SS14 ACO14 AMK14 AWG14 BGC14 BPY14 BZU14 CJQ14 CTM14 DDI14 DNE14 DXA14 EGW14 EQS14 FAO14 FKK14 FUG14 GEC14 GNY14 GXU14 HHQ14 HRM14 IBI14 ILE14 IVA14 JEW14 JOS14 JYO14 KIK14 KSG14 LCC14 LLY14 LVU14 MFQ14 MPM14 MZI14 NJE14 NTA14 OCW14 OMS14 OWO14 PGK14 PQG14 QAC14 QJY14 QTU14 RDQ14 RNM14 RXI14 SHE14 SRA14 TAW14 TKS14 TUO14 UEK14 UOG14 UYC14 VHY14 VRU14 WBQ14 WLM14 WVI14 IW65522 SS65522 ACO65522 AMK65522 AWG65522 BGC65522 BPY65522 BZU65522 CJQ65522 CTM65522 DDI65522 DNE65522 DXA65522 EGW65522 EQS65522 FAO65522 FKK65522 FUG65522 GEC65522 GNY65522 GXU65522 HHQ65522 HRM65522 IBI65522 ILE65522 IVA65522 JEW65522 JOS65522 JYO65522 KIK65522 KSG65522 LCC65522 LLY65522 LVU65522 MFQ65522 MPM65522 MZI65522 NJE65522 NTA65522 OCW65522 OMS65522 OWO65522 PGK65522 PQG65522 QAC65522 QJY65522 QTU65522 RDQ65522 RNM65522 RXI65522 SHE65522 SRA65522 TAW65522 TKS65522 TUO65522 UEK65522 UOG65522 UYC65522 VHY65522 VRU65522 WBQ65522 WLM65522 WVI65522 IW131058 SS131058 ACO131058 AMK131058 AWG131058 BGC131058 BPY131058 BZU131058 CJQ131058 CTM131058 DDI131058 DNE131058 DXA131058 EGW131058 EQS131058 FAO131058 FKK131058 FUG131058 GEC131058 GNY131058 GXU131058 HHQ131058 HRM131058 IBI131058 ILE131058 IVA131058 JEW131058 JOS131058 JYO131058 KIK131058 KSG131058 LCC131058 LLY131058 LVU131058 MFQ131058 MPM131058 MZI131058 NJE131058 NTA131058 OCW131058 OMS131058 OWO131058 PGK131058 PQG131058 QAC131058 QJY131058 QTU131058 RDQ131058 RNM131058 RXI131058 SHE131058 SRA131058 TAW131058 TKS131058 TUO131058 UEK131058 UOG131058 UYC131058 VHY131058 VRU131058 WBQ131058 WLM131058 WVI131058 IW196594 SS196594 ACO196594 AMK196594 AWG196594 BGC196594 BPY196594 BZU196594 CJQ196594 CTM196594 DDI196594 DNE196594 DXA196594 EGW196594 EQS196594 FAO196594 FKK196594 FUG196594 GEC196594 GNY196594 GXU196594 HHQ196594 HRM196594 IBI196594 ILE196594 IVA196594 JEW196594 JOS196594 JYO196594 KIK196594 KSG196594 LCC196594 LLY196594 LVU196594 MFQ196594 MPM196594 MZI196594 NJE196594 NTA196594 OCW196594 OMS196594 OWO196594 PGK196594 PQG196594 QAC196594 QJY196594 QTU196594 RDQ196594 RNM196594 RXI196594 SHE196594 SRA196594 TAW196594 TKS196594 TUO196594 UEK196594 UOG196594 UYC196594 VHY196594 VRU196594 WBQ196594 WLM196594 WVI196594 IW262130 SS262130 ACO262130 AMK262130 AWG262130 BGC262130 BPY262130 BZU262130 CJQ262130 CTM262130 DDI262130 DNE262130 DXA262130 EGW262130 EQS262130 FAO262130 FKK262130 FUG262130 GEC262130 GNY262130 GXU262130 HHQ262130 HRM262130 IBI262130 ILE262130 IVA262130 JEW262130 JOS262130 JYO262130 KIK262130 KSG262130 LCC262130 LLY262130 LVU262130 MFQ262130 MPM262130 MZI262130 NJE262130 NTA262130 OCW262130 OMS262130 OWO262130 PGK262130 PQG262130 QAC262130 QJY262130 QTU262130 RDQ262130 RNM262130 RXI262130 SHE262130 SRA262130 TAW262130 TKS262130 TUO262130 UEK262130 UOG262130 UYC262130 VHY262130 VRU262130 WBQ262130 WLM262130 WVI262130 IW327666 SS327666 ACO327666 AMK327666 AWG327666 BGC327666 BPY327666 BZU327666 CJQ327666 CTM327666 DDI327666 DNE327666 DXA327666 EGW327666 EQS327666 FAO327666 FKK327666 FUG327666 GEC327666 GNY327666 GXU327666 HHQ327666 HRM327666 IBI327666 ILE327666 IVA327666 JEW327666 JOS327666 JYO327666 KIK327666 KSG327666 LCC327666 LLY327666 LVU327666 MFQ327666 MPM327666 MZI327666 NJE327666 NTA327666 OCW327666 OMS327666 OWO327666 PGK327666 PQG327666 QAC327666 QJY327666 QTU327666 RDQ327666 RNM327666 RXI327666 SHE327666 SRA327666 TAW327666 TKS327666 TUO327666 UEK327666 UOG327666 UYC327666 VHY327666 VRU327666 WBQ327666 WLM327666 WVI327666 IW393202 SS393202 ACO393202 AMK393202 AWG393202 BGC393202 BPY393202 BZU393202 CJQ393202 CTM393202 DDI393202 DNE393202 DXA393202 EGW393202 EQS393202 FAO393202 FKK393202 FUG393202 GEC393202 GNY393202 GXU393202 HHQ393202 HRM393202 IBI393202 ILE393202 IVA393202 JEW393202 JOS393202 JYO393202 KIK393202 KSG393202 LCC393202 LLY393202 LVU393202 MFQ393202 MPM393202 MZI393202 NJE393202 NTA393202 OCW393202 OMS393202 OWO393202 PGK393202 PQG393202 QAC393202 QJY393202 QTU393202 RDQ393202 RNM393202 RXI393202 SHE393202 SRA393202 TAW393202 TKS393202 TUO393202 UEK393202 UOG393202 UYC393202 VHY393202 VRU393202 WBQ393202 WLM393202 WVI393202 IW458738 SS458738 ACO458738 AMK458738 AWG458738 BGC458738 BPY458738 BZU458738 CJQ458738 CTM458738 DDI458738 DNE458738 DXA458738 EGW458738 EQS458738 FAO458738 FKK458738 FUG458738 GEC458738 GNY458738 GXU458738 HHQ458738 HRM458738 IBI458738 ILE458738 IVA458738 JEW458738 JOS458738 JYO458738 KIK458738 KSG458738 LCC458738 LLY458738 LVU458738 MFQ458738 MPM458738 MZI458738 NJE458738 NTA458738 OCW458738 OMS458738 OWO458738 PGK458738 PQG458738 QAC458738 QJY458738 QTU458738 RDQ458738 RNM458738 RXI458738 SHE458738 SRA458738 TAW458738 TKS458738 TUO458738 UEK458738 UOG458738 UYC458738 VHY458738 VRU458738 WBQ458738 WLM458738 WVI458738 IW524274 SS524274 ACO524274 AMK524274 AWG524274 BGC524274 BPY524274 BZU524274 CJQ524274 CTM524274 DDI524274 DNE524274 DXA524274 EGW524274 EQS524274 FAO524274 FKK524274 FUG524274 GEC524274 GNY524274 GXU524274 HHQ524274 HRM524274 IBI524274 ILE524274 IVA524274 JEW524274 JOS524274 JYO524274 KIK524274 KSG524274 LCC524274 LLY524274 LVU524274 MFQ524274 MPM524274 MZI524274 NJE524274 NTA524274 OCW524274 OMS524274 OWO524274 PGK524274 PQG524274 QAC524274 QJY524274 QTU524274 RDQ524274 RNM524274 RXI524274 SHE524274 SRA524274 TAW524274 TKS524274 TUO524274 UEK524274 UOG524274 UYC524274 VHY524274 VRU524274 WBQ524274 WLM524274 WVI524274 IW589810 SS589810 ACO589810 AMK589810 AWG589810 BGC589810 BPY589810 BZU589810 CJQ589810 CTM589810 DDI589810 DNE589810 DXA589810 EGW589810 EQS589810 FAO589810 FKK589810 FUG589810 GEC589810 GNY589810 GXU589810 HHQ589810 HRM589810 IBI589810 ILE589810 IVA589810 JEW589810 JOS589810 JYO589810 KIK589810 KSG589810 LCC589810 LLY589810 LVU589810 MFQ589810 MPM589810 MZI589810 NJE589810 NTA589810 OCW589810 OMS589810 OWO589810 PGK589810 PQG589810 QAC589810 QJY589810 QTU589810 RDQ589810 RNM589810 RXI589810 SHE589810 SRA589810 TAW589810 TKS589810 TUO589810 UEK589810 UOG589810 UYC589810 VHY589810 VRU589810 WBQ589810 WLM589810 WVI589810 IW655346 SS655346 ACO655346 AMK655346 AWG655346 BGC655346 BPY655346 BZU655346 CJQ655346 CTM655346 DDI655346 DNE655346 DXA655346 EGW655346 EQS655346 FAO655346 FKK655346 FUG655346 GEC655346 GNY655346 GXU655346 HHQ655346 HRM655346 IBI655346 ILE655346 IVA655346 JEW655346 JOS655346 JYO655346 KIK655346 KSG655346 LCC655346 LLY655346 LVU655346 MFQ655346 MPM655346 MZI655346 NJE655346 NTA655346 OCW655346 OMS655346 OWO655346 PGK655346 PQG655346 QAC655346 QJY655346 QTU655346 RDQ655346 RNM655346 RXI655346 SHE655346 SRA655346 TAW655346 TKS655346 TUO655346 UEK655346 UOG655346 UYC655346 VHY655346 VRU655346 WBQ655346 WLM655346 WVI655346 IW720882 SS720882 ACO720882 AMK720882 AWG720882 BGC720882 BPY720882 BZU720882 CJQ720882 CTM720882 DDI720882 DNE720882 DXA720882 EGW720882 EQS720882 FAO720882 FKK720882 FUG720882 GEC720882 GNY720882 GXU720882 HHQ720882 HRM720882 IBI720882 ILE720882 IVA720882 JEW720882 JOS720882 JYO720882 KIK720882 KSG720882 LCC720882 LLY720882 LVU720882 MFQ720882 MPM720882 MZI720882 NJE720882 NTA720882 OCW720882 OMS720882 OWO720882 PGK720882 PQG720882 QAC720882 QJY720882 QTU720882 RDQ720882 RNM720882 RXI720882 SHE720882 SRA720882 TAW720882 TKS720882 TUO720882 UEK720882 UOG720882 UYC720882 VHY720882 VRU720882 WBQ720882 WLM720882 WVI720882 IW786418 SS786418 ACO786418 AMK786418 AWG786418 BGC786418 BPY786418 BZU786418 CJQ786418 CTM786418 DDI786418 DNE786418 DXA786418 EGW786418 EQS786418 FAO786418 FKK786418 FUG786418 GEC786418 GNY786418 GXU786418 HHQ786418 HRM786418 IBI786418 ILE786418 IVA786418 JEW786418 JOS786418 JYO786418 KIK786418 KSG786418 LCC786418 LLY786418 LVU786418 MFQ786418 MPM786418 MZI786418 NJE786418 NTA786418 OCW786418 OMS786418 OWO786418 PGK786418 PQG786418 QAC786418 QJY786418 QTU786418 RDQ786418 RNM786418 RXI786418 SHE786418 SRA786418 TAW786418 TKS786418 TUO786418 UEK786418 UOG786418 UYC786418 VHY786418 VRU786418 WBQ786418 WLM786418 WVI786418 IW851954 SS851954 ACO851954 AMK851954 AWG851954 BGC851954 BPY851954 BZU851954 CJQ851954 CTM851954 DDI851954 DNE851954 DXA851954 EGW851954 EQS851954 FAO851954 FKK851954 FUG851954 GEC851954 GNY851954 GXU851954 HHQ851954 HRM851954 IBI851954 ILE851954 IVA851954 JEW851954 JOS851954 JYO851954 KIK851954 KSG851954 LCC851954 LLY851954 LVU851954 MFQ851954 MPM851954 MZI851954 NJE851954 NTA851954 OCW851954 OMS851954 OWO851954 PGK851954 PQG851954 QAC851954 QJY851954 QTU851954 RDQ851954 RNM851954 RXI851954 SHE851954 SRA851954 TAW851954 TKS851954 TUO851954 UEK851954 UOG851954 UYC851954 VHY851954 VRU851954 WBQ851954 WLM851954 WVI851954 IW917490 SS917490 ACO917490 AMK917490 AWG917490 BGC917490 BPY917490 BZU917490 CJQ917490 CTM917490 DDI917490 DNE917490 DXA917490 EGW917490 EQS917490 FAO917490 FKK917490 FUG917490 GEC917490 GNY917490 GXU917490 HHQ917490 HRM917490 IBI917490 ILE917490 IVA917490 JEW917490 JOS917490 JYO917490 KIK917490 KSG917490 LCC917490 LLY917490 LVU917490 MFQ917490 MPM917490 MZI917490 NJE917490 NTA917490 OCW917490 OMS917490 OWO917490 PGK917490 PQG917490 QAC917490 QJY917490 QTU917490 RDQ917490 RNM917490 RXI917490 SHE917490 SRA917490 TAW917490 TKS917490 TUO917490 UEK917490 UOG917490 UYC917490 VHY917490 VRU917490 WBQ917490 WLM917490 WVI917490 IW983026 SS983026 ACO983026 AMK983026 AWG983026 BGC983026 BPY983026 BZU983026 CJQ983026 CTM983026 DDI983026 DNE983026 DXA983026 EGW983026 EQS983026 FAO983026 FKK983026 FUG983026 GEC983026 GNY983026 GXU983026 HHQ983026 HRM983026 IBI983026 ILE983026 IVA983026 JEW983026 JOS983026 JYO983026 KIK983026 KSG983026 LCC983026 LLY983026 LVU983026 MFQ983026 MPM983026 MZI983026 NJE983026 NTA983026 OCW983026 OMS983026 OWO983026 PGK983026 PQG983026 QAC983026 QJY983026 QTU983026 RDQ983026 RNM983026 RXI983026 SHE983026 SRA983026 TAW983026 TKS983026 TUO983026 UEK983026 UOG983026 UYC983026 VHY983026 VRU983026 WBQ983026 WLM983026 WVI983026" xr:uid="{00000000-0002-0000-0000-000001000000}">
      <formula1>"1,2,3,4,5,6,7,8,9,10,11,12"</formula1>
    </dataValidation>
    <dataValidation type="list" allowBlank="1" showInputMessage="1" showErrorMessage="1" sqref="WVG983026 IU14 SQ14 ACM14 AMI14 AWE14 BGA14 BPW14 BZS14 CJO14 CTK14 DDG14 DNC14 DWY14 EGU14 EQQ14 FAM14 FKI14 FUE14 GEA14 GNW14 GXS14 HHO14 HRK14 IBG14 ILC14 IUY14 JEU14 JOQ14 JYM14 KII14 KSE14 LCA14 LLW14 LVS14 MFO14 MPK14 MZG14 NJC14 NSY14 OCU14 OMQ14 OWM14 PGI14 PQE14 QAA14 QJW14 QTS14 RDO14 RNK14 RXG14 SHC14 SQY14 TAU14 TKQ14 TUM14 UEI14 UOE14 UYA14 VHW14 VRS14 WBO14 WLK14 WVG14 D65522 IU65522 SQ65522 ACM65522 AMI65522 AWE65522 BGA65522 BPW65522 BZS65522 CJO65522 CTK65522 DDG65522 DNC65522 DWY65522 EGU65522 EQQ65522 FAM65522 FKI65522 FUE65522 GEA65522 GNW65522 GXS65522 HHO65522 HRK65522 IBG65522 ILC65522 IUY65522 JEU65522 JOQ65522 JYM65522 KII65522 KSE65522 LCA65522 LLW65522 LVS65522 MFO65522 MPK65522 MZG65522 NJC65522 NSY65522 OCU65522 OMQ65522 OWM65522 PGI65522 PQE65522 QAA65522 QJW65522 QTS65522 RDO65522 RNK65522 RXG65522 SHC65522 SQY65522 TAU65522 TKQ65522 TUM65522 UEI65522 UOE65522 UYA65522 VHW65522 VRS65522 WBO65522 WLK65522 WVG65522 D131058 IU131058 SQ131058 ACM131058 AMI131058 AWE131058 BGA131058 BPW131058 BZS131058 CJO131058 CTK131058 DDG131058 DNC131058 DWY131058 EGU131058 EQQ131058 FAM131058 FKI131058 FUE131058 GEA131058 GNW131058 GXS131058 HHO131058 HRK131058 IBG131058 ILC131058 IUY131058 JEU131058 JOQ131058 JYM131058 KII131058 KSE131058 LCA131058 LLW131058 LVS131058 MFO131058 MPK131058 MZG131058 NJC131058 NSY131058 OCU131058 OMQ131058 OWM131058 PGI131058 PQE131058 QAA131058 QJW131058 QTS131058 RDO131058 RNK131058 RXG131058 SHC131058 SQY131058 TAU131058 TKQ131058 TUM131058 UEI131058 UOE131058 UYA131058 VHW131058 VRS131058 WBO131058 WLK131058 WVG131058 D196594 IU196594 SQ196594 ACM196594 AMI196594 AWE196594 BGA196594 BPW196594 BZS196594 CJO196594 CTK196594 DDG196594 DNC196594 DWY196594 EGU196594 EQQ196594 FAM196594 FKI196594 FUE196594 GEA196594 GNW196594 GXS196594 HHO196594 HRK196594 IBG196594 ILC196594 IUY196594 JEU196594 JOQ196594 JYM196594 KII196594 KSE196594 LCA196594 LLW196594 LVS196594 MFO196594 MPK196594 MZG196594 NJC196594 NSY196594 OCU196594 OMQ196594 OWM196594 PGI196594 PQE196594 QAA196594 QJW196594 QTS196594 RDO196594 RNK196594 RXG196594 SHC196594 SQY196594 TAU196594 TKQ196594 TUM196594 UEI196594 UOE196594 UYA196594 VHW196594 VRS196594 WBO196594 WLK196594 WVG196594 D262130 IU262130 SQ262130 ACM262130 AMI262130 AWE262130 BGA262130 BPW262130 BZS262130 CJO262130 CTK262130 DDG262130 DNC262130 DWY262130 EGU262130 EQQ262130 FAM262130 FKI262130 FUE262130 GEA262130 GNW262130 GXS262130 HHO262130 HRK262130 IBG262130 ILC262130 IUY262130 JEU262130 JOQ262130 JYM262130 KII262130 KSE262130 LCA262130 LLW262130 LVS262130 MFO262130 MPK262130 MZG262130 NJC262130 NSY262130 OCU262130 OMQ262130 OWM262130 PGI262130 PQE262130 QAA262130 QJW262130 QTS262130 RDO262130 RNK262130 RXG262130 SHC262130 SQY262130 TAU262130 TKQ262130 TUM262130 UEI262130 UOE262130 UYA262130 VHW262130 VRS262130 WBO262130 WLK262130 WVG262130 D327666 IU327666 SQ327666 ACM327666 AMI327666 AWE327666 BGA327666 BPW327666 BZS327666 CJO327666 CTK327666 DDG327666 DNC327666 DWY327666 EGU327666 EQQ327666 FAM327666 FKI327666 FUE327666 GEA327666 GNW327666 GXS327666 HHO327666 HRK327666 IBG327666 ILC327666 IUY327666 JEU327666 JOQ327666 JYM327666 KII327666 KSE327666 LCA327666 LLW327666 LVS327666 MFO327666 MPK327666 MZG327666 NJC327666 NSY327666 OCU327666 OMQ327666 OWM327666 PGI327666 PQE327666 QAA327666 QJW327666 QTS327666 RDO327666 RNK327666 RXG327666 SHC327666 SQY327666 TAU327666 TKQ327666 TUM327666 UEI327666 UOE327666 UYA327666 VHW327666 VRS327666 WBO327666 WLK327666 WVG327666 D393202 IU393202 SQ393202 ACM393202 AMI393202 AWE393202 BGA393202 BPW393202 BZS393202 CJO393202 CTK393202 DDG393202 DNC393202 DWY393202 EGU393202 EQQ393202 FAM393202 FKI393202 FUE393202 GEA393202 GNW393202 GXS393202 HHO393202 HRK393202 IBG393202 ILC393202 IUY393202 JEU393202 JOQ393202 JYM393202 KII393202 KSE393202 LCA393202 LLW393202 LVS393202 MFO393202 MPK393202 MZG393202 NJC393202 NSY393202 OCU393202 OMQ393202 OWM393202 PGI393202 PQE393202 QAA393202 QJW393202 QTS393202 RDO393202 RNK393202 RXG393202 SHC393202 SQY393202 TAU393202 TKQ393202 TUM393202 UEI393202 UOE393202 UYA393202 VHW393202 VRS393202 WBO393202 WLK393202 WVG393202 D458738 IU458738 SQ458738 ACM458738 AMI458738 AWE458738 BGA458738 BPW458738 BZS458738 CJO458738 CTK458738 DDG458738 DNC458738 DWY458738 EGU458738 EQQ458738 FAM458738 FKI458738 FUE458738 GEA458738 GNW458738 GXS458738 HHO458738 HRK458738 IBG458738 ILC458738 IUY458738 JEU458738 JOQ458738 JYM458738 KII458738 KSE458738 LCA458738 LLW458738 LVS458738 MFO458738 MPK458738 MZG458738 NJC458738 NSY458738 OCU458738 OMQ458738 OWM458738 PGI458738 PQE458738 QAA458738 QJW458738 QTS458738 RDO458738 RNK458738 RXG458738 SHC458738 SQY458738 TAU458738 TKQ458738 TUM458738 UEI458738 UOE458738 UYA458738 VHW458738 VRS458738 WBO458738 WLK458738 WVG458738 D524274 IU524274 SQ524274 ACM524274 AMI524274 AWE524274 BGA524274 BPW524274 BZS524274 CJO524274 CTK524274 DDG524274 DNC524274 DWY524274 EGU524274 EQQ524274 FAM524274 FKI524274 FUE524274 GEA524274 GNW524274 GXS524274 HHO524274 HRK524274 IBG524274 ILC524274 IUY524274 JEU524274 JOQ524274 JYM524274 KII524274 KSE524274 LCA524274 LLW524274 LVS524274 MFO524274 MPK524274 MZG524274 NJC524274 NSY524274 OCU524274 OMQ524274 OWM524274 PGI524274 PQE524274 QAA524274 QJW524274 QTS524274 RDO524274 RNK524274 RXG524274 SHC524274 SQY524274 TAU524274 TKQ524274 TUM524274 UEI524274 UOE524274 UYA524274 VHW524274 VRS524274 WBO524274 WLK524274 WVG524274 D589810 IU589810 SQ589810 ACM589810 AMI589810 AWE589810 BGA589810 BPW589810 BZS589810 CJO589810 CTK589810 DDG589810 DNC589810 DWY589810 EGU589810 EQQ589810 FAM589810 FKI589810 FUE589810 GEA589810 GNW589810 GXS589810 HHO589810 HRK589810 IBG589810 ILC589810 IUY589810 JEU589810 JOQ589810 JYM589810 KII589810 KSE589810 LCA589810 LLW589810 LVS589810 MFO589810 MPK589810 MZG589810 NJC589810 NSY589810 OCU589810 OMQ589810 OWM589810 PGI589810 PQE589810 QAA589810 QJW589810 QTS589810 RDO589810 RNK589810 RXG589810 SHC589810 SQY589810 TAU589810 TKQ589810 TUM589810 UEI589810 UOE589810 UYA589810 VHW589810 VRS589810 WBO589810 WLK589810 WVG589810 D655346 IU655346 SQ655346 ACM655346 AMI655346 AWE655346 BGA655346 BPW655346 BZS655346 CJO655346 CTK655346 DDG655346 DNC655346 DWY655346 EGU655346 EQQ655346 FAM655346 FKI655346 FUE655346 GEA655346 GNW655346 GXS655346 HHO655346 HRK655346 IBG655346 ILC655346 IUY655346 JEU655346 JOQ655346 JYM655346 KII655346 KSE655346 LCA655346 LLW655346 LVS655346 MFO655346 MPK655346 MZG655346 NJC655346 NSY655346 OCU655346 OMQ655346 OWM655346 PGI655346 PQE655346 QAA655346 QJW655346 QTS655346 RDO655346 RNK655346 RXG655346 SHC655346 SQY655346 TAU655346 TKQ655346 TUM655346 UEI655346 UOE655346 UYA655346 VHW655346 VRS655346 WBO655346 WLK655346 WVG655346 D720882 IU720882 SQ720882 ACM720882 AMI720882 AWE720882 BGA720882 BPW720882 BZS720882 CJO720882 CTK720882 DDG720882 DNC720882 DWY720882 EGU720882 EQQ720882 FAM720882 FKI720882 FUE720882 GEA720882 GNW720882 GXS720882 HHO720882 HRK720882 IBG720882 ILC720882 IUY720882 JEU720882 JOQ720882 JYM720882 KII720882 KSE720882 LCA720882 LLW720882 LVS720882 MFO720882 MPK720882 MZG720882 NJC720882 NSY720882 OCU720882 OMQ720882 OWM720882 PGI720882 PQE720882 QAA720882 QJW720882 QTS720882 RDO720882 RNK720882 RXG720882 SHC720882 SQY720882 TAU720882 TKQ720882 TUM720882 UEI720882 UOE720882 UYA720882 VHW720882 VRS720882 WBO720882 WLK720882 WVG720882 D786418 IU786418 SQ786418 ACM786418 AMI786418 AWE786418 BGA786418 BPW786418 BZS786418 CJO786418 CTK786418 DDG786418 DNC786418 DWY786418 EGU786418 EQQ786418 FAM786418 FKI786418 FUE786418 GEA786418 GNW786418 GXS786418 HHO786418 HRK786418 IBG786418 ILC786418 IUY786418 JEU786418 JOQ786418 JYM786418 KII786418 KSE786418 LCA786418 LLW786418 LVS786418 MFO786418 MPK786418 MZG786418 NJC786418 NSY786418 OCU786418 OMQ786418 OWM786418 PGI786418 PQE786418 QAA786418 QJW786418 QTS786418 RDO786418 RNK786418 RXG786418 SHC786418 SQY786418 TAU786418 TKQ786418 TUM786418 UEI786418 UOE786418 UYA786418 VHW786418 VRS786418 WBO786418 WLK786418 WVG786418 D851954 IU851954 SQ851954 ACM851954 AMI851954 AWE851954 BGA851954 BPW851954 BZS851954 CJO851954 CTK851954 DDG851954 DNC851954 DWY851954 EGU851954 EQQ851954 FAM851954 FKI851954 FUE851954 GEA851954 GNW851954 GXS851954 HHO851954 HRK851954 IBG851954 ILC851954 IUY851954 JEU851954 JOQ851954 JYM851954 KII851954 KSE851954 LCA851954 LLW851954 LVS851954 MFO851954 MPK851954 MZG851954 NJC851954 NSY851954 OCU851954 OMQ851954 OWM851954 PGI851954 PQE851954 QAA851954 QJW851954 QTS851954 RDO851954 RNK851954 RXG851954 SHC851954 SQY851954 TAU851954 TKQ851954 TUM851954 UEI851954 UOE851954 UYA851954 VHW851954 VRS851954 WBO851954 WLK851954 WVG851954 D917490 IU917490 SQ917490 ACM917490 AMI917490 AWE917490 BGA917490 BPW917490 BZS917490 CJO917490 CTK917490 DDG917490 DNC917490 DWY917490 EGU917490 EQQ917490 FAM917490 FKI917490 FUE917490 GEA917490 GNW917490 GXS917490 HHO917490 HRK917490 IBG917490 ILC917490 IUY917490 JEU917490 JOQ917490 JYM917490 KII917490 KSE917490 LCA917490 LLW917490 LVS917490 MFO917490 MPK917490 MZG917490 NJC917490 NSY917490 OCU917490 OMQ917490 OWM917490 PGI917490 PQE917490 QAA917490 QJW917490 QTS917490 RDO917490 RNK917490 RXG917490 SHC917490 SQY917490 TAU917490 TKQ917490 TUM917490 UEI917490 UOE917490 UYA917490 VHW917490 VRS917490 WBO917490 WLK917490 WVG917490 D983026 IU983026 SQ983026 ACM983026 AMI983026 AWE983026 BGA983026 BPW983026 BZS983026 CJO983026 CTK983026 DDG983026 DNC983026 DWY983026 EGU983026 EQQ983026 FAM983026 FKI983026 FUE983026 GEA983026 GNW983026 GXS983026 HHO983026 HRK983026 IBG983026 ILC983026 IUY983026 JEU983026 JOQ983026 JYM983026 KII983026 KSE983026 LCA983026 LLW983026 LVS983026 MFO983026 MPK983026 MZG983026 NJC983026 NSY983026 OCU983026 OMQ983026 OWM983026 PGI983026 PQE983026 QAA983026 QJW983026 QTS983026 RDO983026 RNK983026 RXG983026 SHC983026 SQY983026 TAU983026 TKQ983026 TUM983026 UEI983026 UOE983026 UYA983026 VHW983026 VRS983026 WBO983026 WLK983026" xr:uid="{00000000-0002-0000-0000-000002000000}">
      <formula1>"2015,2016,2017"</formula1>
    </dataValidation>
    <dataValidation type="list" allowBlank="1" showInputMessage="1" showErrorMessage="1" sqref="IU15:IZ15 SQ15:SV15 ACM15:ACR15 AMI15:AMN15 AWE15:AWJ15 BGA15:BGF15 BPW15:BQB15 BZS15:BZX15 CJO15:CJT15 CTK15:CTP15 DDG15:DDL15 DNC15:DNH15 DWY15:DXD15 EGU15:EGZ15 EQQ15:EQV15 FAM15:FAR15 FKI15:FKN15 FUE15:FUJ15 GEA15:GEF15 GNW15:GOB15 GXS15:GXX15 HHO15:HHT15 HRK15:HRP15 IBG15:IBL15 ILC15:ILH15 IUY15:IVD15 JEU15:JEZ15 JOQ15:JOV15 JYM15:JYR15 KII15:KIN15 KSE15:KSJ15 LCA15:LCF15 LLW15:LMB15 LVS15:LVX15 MFO15:MFT15 MPK15:MPP15 MZG15:MZL15 NJC15:NJH15 NSY15:NTD15 OCU15:OCZ15 OMQ15:OMV15 OWM15:OWR15 PGI15:PGN15 PQE15:PQJ15 QAA15:QAF15 QJW15:QKB15 QTS15:QTX15 RDO15:RDT15 RNK15:RNP15 RXG15:RXL15 SHC15:SHH15 SQY15:SRD15 TAU15:TAZ15 TKQ15:TKV15 TUM15:TUR15 UEI15:UEN15 UOE15:UOJ15 UYA15:UYF15 VHW15:VIB15 VRS15:VRX15 WBO15:WBT15 WLK15:WLP15 WVG15:WVL15 IU65523:IZ65523 SQ65523:SV65523 ACM65523:ACR65523 AMI65523:AMN65523 AWE65523:AWJ65523 BGA65523:BGF65523 BPW65523:BQB65523 BZS65523:BZX65523 CJO65523:CJT65523 CTK65523:CTP65523 DDG65523:DDL65523 DNC65523:DNH65523 DWY65523:DXD65523 EGU65523:EGZ65523 EQQ65523:EQV65523 FAM65523:FAR65523 FKI65523:FKN65523 FUE65523:FUJ65523 GEA65523:GEF65523 GNW65523:GOB65523 GXS65523:GXX65523 HHO65523:HHT65523 HRK65523:HRP65523 IBG65523:IBL65523 ILC65523:ILH65523 IUY65523:IVD65523 JEU65523:JEZ65523 JOQ65523:JOV65523 JYM65523:JYR65523 KII65523:KIN65523 KSE65523:KSJ65523 LCA65523:LCF65523 LLW65523:LMB65523 LVS65523:LVX65523 MFO65523:MFT65523 MPK65523:MPP65523 MZG65523:MZL65523 NJC65523:NJH65523 NSY65523:NTD65523 OCU65523:OCZ65523 OMQ65523:OMV65523 OWM65523:OWR65523 PGI65523:PGN65523 PQE65523:PQJ65523 QAA65523:QAF65523 QJW65523:QKB65523 QTS65523:QTX65523 RDO65523:RDT65523 RNK65523:RNP65523 RXG65523:RXL65523 SHC65523:SHH65523 SQY65523:SRD65523 TAU65523:TAZ65523 TKQ65523:TKV65523 TUM65523:TUR65523 UEI65523:UEN65523 UOE65523:UOJ65523 UYA65523:UYF65523 VHW65523:VIB65523 VRS65523:VRX65523 WBO65523:WBT65523 WLK65523:WLP65523 WVG65523:WVL65523 IU131059:IZ131059 SQ131059:SV131059 ACM131059:ACR131059 AMI131059:AMN131059 AWE131059:AWJ131059 BGA131059:BGF131059 BPW131059:BQB131059 BZS131059:BZX131059 CJO131059:CJT131059 CTK131059:CTP131059 DDG131059:DDL131059 DNC131059:DNH131059 DWY131059:DXD131059 EGU131059:EGZ131059 EQQ131059:EQV131059 FAM131059:FAR131059 FKI131059:FKN131059 FUE131059:FUJ131059 GEA131059:GEF131059 GNW131059:GOB131059 GXS131059:GXX131059 HHO131059:HHT131059 HRK131059:HRP131059 IBG131059:IBL131059 ILC131059:ILH131059 IUY131059:IVD131059 JEU131059:JEZ131059 JOQ131059:JOV131059 JYM131059:JYR131059 KII131059:KIN131059 KSE131059:KSJ131059 LCA131059:LCF131059 LLW131059:LMB131059 LVS131059:LVX131059 MFO131059:MFT131059 MPK131059:MPP131059 MZG131059:MZL131059 NJC131059:NJH131059 NSY131059:NTD131059 OCU131059:OCZ131059 OMQ131059:OMV131059 OWM131059:OWR131059 PGI131059:PGN131059 PQE131059:PQJ131059 QAA131059:QAF131059 QJW131059:QKB131059 QTS131059:QTX131059 RDO131059:RDT131059 RNK131059:RNP131059 RXG131059:RXL131059 SHC131059:SHH131059 SQY131059:SRD131059 TAU131059:TAZ131059 TKQ131059:TKV131059 TUM131059:TUR131059 UEI131059:UEN131059 UOE131059:UOJ131059 UYA131059:UYF131059 VHW131059:VIB131059 VRS131059:VRX131059 WBO131059:WBT131059 WLK131059:WLP131059 WVG131059:WVL131059 IU196595:IZ196595 SQ196595:SV196595 ACM196595:ACR196595 AMI196595:AMN196595 AWE196595:AWJ196595 BGA196595:BGF196595 BPW196595:BQB196595 BZS196595:BZX196595 CJO196595:CJT196595 CTK196595:CTP196595 DDG196595:DDL196595 DNC196595:DNH196595 DWY196595:DXD196595 EGU196595:EGZ196595 EQQ196595:EQV196595 FAM196595:FAR196595 FKI196595:FKN196595 FUE196595:FUJ196595 GEA196595:GEF196595 GNW196595:GOB196595 GXS196595:GXX196595 HHO196595:HHT196595 HRK196595:HRP196595 IBG196595:IBL196595 ILC196595:ILH196595 IUY196595:IVD196595 JEU196595:JEZ196595 JOQ196595:JOV196595 JYM196595:JYR196595 KII196595:KIN196595 KSE196595:KSJ196595 LCA196595:LCF196595 LLW196595:LMB196595 LVS196595:LVX196595 MFO196595:MFT196595 MPK196595:MPP196595 MZG196595:MZL196595 NJC196595:NJH196595 NSY196595:NTD196595 OCU196595:OCZ196595 OMQ196595:OMV196595 OWM196595:OWR196595 PGI196595:PGN196595 PQE196595:PQJ196595 QAA196595:QAF196595 QJW196595:QKB196595 QTS196595:QTX196595 RDO196595:RDT196595 RNK196595:RNP196595 RXG196595:RXL196595 SHC196595:SHH196595 SQY196595:SRD196595 TAU196595:TAZ196595 TKQ196595:TKV196595 TUM196595:TUR196595 UEI196595:UEN196595 UOE196595:UOJ196595 UYA196595:UYF196595 VHW196595:VIB196595 VRS196595:VRX196595 WBO196595:WBT196595 WLK196595:WLP196595 WVG196595:WVL196595 IU262131:IZ262131 SQ262131:SV262131 ACM262131:ACR262131 AMI262131:AMN262131 AWE262131:AWJ262131 BGA262131:BGF262131 BPW262131:BQB262131 BZS262131:BZX262131 CJO262131:CJT262131 CTK262131:CTP262131 DDG262131:DDL262131 DNC262131:DNH262131 DWY262131:DXD262131 EGU262131:EGZ262131 EQQ262131:EQV262131 FAM262131:FAR262131 FKI262131:FKN262131 FUE262131:FUJ262131 GEA262131:GEF262131 GNW262131:GOB262131 GXS262131:GXX262131 HHO262131:HHT262131 HRK262131:HRP262131 IBG262131:IBL262131 ILC262131:ILH262131 IUY262131:IVD262131 JEU262131:JEZ262131 JOQ262131:JOV262131 JYM262131:JYR262131 KII262131:KIN262131 KSE262131:KSJ262131 LCA262131:LCF262131 LLW262131:LMB262131 LVS262131:LVX262131 MFO262131:MFT262131 MPK262131:MPP262131 MZG262131:MZL262131 NJC262131:NJH262131 NSY262131:NTD262131 OCU262131:OCZ262131 OMQ262131:OMV262131 OWM262131:OWR262131 PGI262131:PGN262131 PQE262131:PQJ262131 QAA262131:QAF262131 QJW262131:QKB262131 QTS262131:QTX262131 RDO262131:RDT262131 RNK262131:RNP262131 RXG262131:RXL262131 SHC262131:SHH262131 SQY262131:SRD262131 TAU262131:TAZ262131 TKQ262131:TKV262131 TUM262131:TUR262131 UEI262131:UEN262131 UOE262131:UOJ262131 UYA262131:UYF262131 VHW262131:VIB262131 VRS262131:VRX262131 WBO262131:WBT262131 WLK262131:WLP262131 WVG262131:WVL262131 IU327667:IZ327667 SQ327667:SV327667 ACM327667:ACR327667 AMI327667:AMN327667 AWE327667:AWJ327667 BGA327667:BGF327667 BPW327667:BQB327667 BZS327667:BZX327667 CJO327667:CJT327667 CTK327667:CTP327667 DDG327667:DDL327667 DNC327667:DNH327667 DWY327667:DXD327667 EGU327667:EGZ327667 EQQ327667:EQV327667 FAM327667:FAR327667 FKI327667:FKN327667 FUE327667:FUJ327667 GEA327667:GEF327667 GNW327667:GOB327667 GXS327667:GXX327667 HHO327667:HHT327667 HRK327667:HRP327667 IBG327667:IBL327667 ILC327667:ILH327667 IUY327667:IVD327667 JEU327667:JEZ327667 JOQ327667:JOV327667 JYM327667:JYR327667 KII327667:KIN327667 KSE327667:KSJ327667 LCA327667:LCF327667 LLW327667:LMB327667 LVS327667:LVX327667 MFO327667:MFT327667 MPK327667:MPP327667 MZG327667:MZL327667 NJC327667:NJH327667 NSY327667:NTD327667 OCU327667:OCZ327667 OMQ327667:OMV327667 OWM327667:OWR327667 PGI327667:PGN327667 PQE327667:PQJ327667 QAA327667:QAF327667 QJW327667:QKB327667 QTS327667:QTX327667 RDO327667:RDT327667 RNK327667:RNP327667 RXG327667:RXL327667 SHC327667:SHH327667 SQY327667:SRD327667 TAU327667:TAZ327667 TKQ327667:TKV327667 TUM327667:TUR327667 UEI327667:UEN327667 UOE327667:UOJ327667 UYA327667:UYF327667 VHW327667:VIB327667 VRS327667:VRX327667 WBO327667:WBT327667 WLK327667:WLP327667 WVG327667:WVL327667 IU393203:IZ393203 SQ393203:SV393203 ACM393203:ACR393203 AMI393203:AMN393203 AWE393203:AWJ393203 BGA393203:BGF393203 BPW393203:BQB393203 BZS393203:BZX393203 CJO393203:CJT393203 CTK393203:CTP393203 DDG393203:DDL393203 DNC393203:DNH393203 DWY393203:DXD393203 EGU393203:EGZ393203 EQQ393203:EQV393203 FAM393203:FAR393203 FKI393203:FKN393203 FUE393203:FUJ393203 GEA393203:GEF393203 GNW393203:GOB393203 GXS393203:GXX393203 HHO393203:HHT393203 HRK393203:HRP393203 IBG393203:IBL393203 ILC393203:ILH393203 IUY393203:IVD393203 JEU393203:JEZ393203 JOQ393203:JOV393203 JYM393203:JYR393203 KII393203:KIN393203 KSE393203:KSJ393203 LCA393203:LCF393203 LLW393203:LMB393203 LVS393203:LVX393203 MFO393203:MFT393203 MPK393203:MPP393203 MZG393203:MZL393203 NJC393203:NJH393203 NSY393203:NTD393203 OCU393203:OCZ393203 OMQ393203:OMV393203 OWM393203:OWR393203 PGI393203:PGN393203 PQE393203:PQJ393203 QAA393203:QAF393203 QJW393203:QKB393203 QTS393203:QTX393203 RDO393203:RDT393203 RNK393203:RNP393203 RXG393203:RXL393203 SHC393203:SHH393203 SQY393203:SRD393203 TAU393203:TAZ393203 TKQ393203:TKV393203 TUM393203:TUR393203 UEI393203:UEN393203 UOE393203:UOJ393203 UYA393203:UYF393203 VHW393203:VIB393203 VRS393203:VRX393203 WBO393203:WBT393203 WLK393203:WLP393203 WVG393203:WVL393203 IU458739:IZ458739 SQ458739:SV458739 ACM458739:ACR458739 AMI458739:AMN458739 AWE458739:AWJ458739 BGA458739:BGF458739 BPW458739:BQB458739 BZS458739:BZX458739 CJO458739:CJT458739 CTK458739:CTP458739 DDG458739:DDL458739 DNC458739:DNH458739 DWY458739:DXD458739 EGU458739:EGZ458739 EQQ458739:EQV458739 FAM458739:FAR458739 FKI458739:FKN458739 FUE458739:FUJ458739 GEA458739:GEF458739 GNW458739:GOB458739 GXS458739:GXX458739 HHO458739:HHT458739 HRK458739:HRP458739 IBG458739:IBL458739 ILC458739:ILH458739 IUY458739:IVD458739 JEU458739:JEZ458739 JOQ458739:JOV458739 JYM458739:JYR458739 KII458739:KIN458739 KSE458739:KSJ458739 LCA458739:LCF458739 LLW458739:LMB458739 LVS458739:LVX458739 MFO458739:MFT458739 MPK458739:MPP458739 MZG458739:MZL458739 NJC458739:NJH458739 NSY458739:NTD458739 OCU458739:OCZ458739 OMQ458739:OMV458739 OWM458739:OWR458739 PGI458739:PGN458739 PQE458739:PQJ458739 QAA458739:QAF458739 QJW458739:QKB458739 QTS458739:QTX458739 RDO458739:RDT458739 RNK458739:RNP458739 RXG458739:RXL458739 SHC458739:SHH458739 SQY458739:SRD458739 TAU458739:TAZ458739 TKQ458739:TKV458739 TUM458739:TUR458739 UEI458739:UEN458739 UOE458739:UOJ458739 UYA458739:UYF458739 VHW458739:VIB458739 VRS458739:VRX458739 WBO458739:WBT458739 WLK458739:WLP458739 WVG458739:WVL458739 IU524275:IZ524275 SQ524275:SV524275 ACM524275:ACR524275 AMI524275:AMN524275 AWE524275:AWJ524275 BGA524275:BGF524275 BPW524275:BQB524275 BZS524275:BZX524275 CJO524275:CJT524275 CTK524275:CTP524275 DDG524275:DDL524275 DNC524275:DNH524275 DWY524275:DXD524275 EGU524275:EGZ524275 EQQ524275:EQV524275 FAM524275:FAR524275 FKI524275:FKN524275 FUE524275:FUJ524275 GEA524275:GEF524275 GNW524275:GOB524275 GXS524275:GXX524275 HHO524275:HHT524275 HRK524275:HRP524275 IBG524275:IBL524275 ILC524275:ILH524275 IUY524275:IVD524275 JEU524275:JEZ524275 JOQ524275:JOV524275 JYM524275:JYR524275 KII524275:KIN524275 KSE524275:KSJ524275 LCA524275:LCF524275 LLW524275:LMB524275 LVS524275:LVX524275 MFO524275:MFT524275 MPK524275:MPP524275 MZG524275:MZL524275 NJC524275:NJH524275 NSY524275:NTD524275 OCU524275:OCZ524275 OMQ524275:OMV524275 OWM524275:OWR524275 PGI524275:PGN524275 PQE524275:PQJ524275 QAA524275:QAF524275 QJW524275:QKB524275 QTS524275:QTX524275 RDO524275:RDT524275 RNK524275:RNP524275 RXG524275:RXL524275 SHC524275:SHH524275 SQY524275:SRD524275 TAU524275:TAZ524275 TKQ524275:TKV524275 TUM524275:TUR524275 UEI524275:UEN524275 UOE524275:UOJ524275 UYA524275:UYF524275 VHW524275:VIB524275 VRS524275:VRX524275 WBO524275:WBT524275 WLK524275:WLP524275 WVG524275:WVL524275 IU589811:IZ589811 SQ589811:SV589811 ACM589811:ACR589811 AMI589811:AMN589811 AWE589811:AWJ589811 BGA589811:BGF589811 BPW589811:BQB589811 BZS589811:BZX589811 CJO589811:CJT589811 CTK589811:CTP589811 DDG589811:DDL589811 DNC589811:DNH589811 DWY589811:DXD589811 EGU589811:EGZ589811 EQQ589811:EQV589811 FAM589811:FAR589811 FKI589811:FKN589811 FUE589811:FUJ589811 GEA589811:GEF589811 GNW589811:GOB589811 GXS589811:GXX589811 HHO589811:HHT589811 HRK589811:HRP589811 IBG589811:IBL589811 ILC589811:ILH589811 IUY589811:IVD589811 JEU589811:JEZ589811 JOQ589811:JOV589811 JYM589811:JYR589811 KII589811:KIN589811 KSE589811:KSJ589811 LCA589811:LCF589811 LLW589811:LMB589811 LVS589811:LVX589811 MFO589811:MFT589811 MPK589811:MPP589811 MZG589811:MZL589811 NJC589811:NJH589811 NSY589811:NTD589811 OCU589811:OCZ589811 OMQ589811:OMV589811 OWM589811:OWR589811 PGI589811:PGN589811 PQE589811:PQJ589811 QAA589811:QAF589811 QJW589811:QKB589811 QTS589811:QTX589811 RDO589811:RDT589811 RNK589811:RNP589811 RXG589811:RXL589811 SHC589811:SHH589811 SQY589811:SRD589811 TAU589811:TAZ589811 TKQ589811:TKV589811 TUM589811:TUR589811 UEI589811:UEN589811 UOE589811:UOJ589811 UYA589811:UYF589811 VHW589811:VIB589811 VRS589811:VRX589811 WBO589811:WBT589811 WLK589811:WLP589811 WVG589811:WVL589811 IU655347:IZ655347 SQ655347:SV655347 ACM655347:ACR655347 AMI655347:AMN655347 AWE655347:AWJ655347 BGA655347:BGF655347 BPW655347:BQB655347 BZS655347:BZX655347 CJO655347:CJT655347 CTK655347:CTP655347 DDG655347:DDL655347 DNC655347:DNH655347 DWY655347:DXD655347 EGU655347:EGZ655347 EQQ655347:EQV655347 FAM655347:FAR655347 FKI655347:FKN655347 FUE655347:FUJ655347 GEA655347:GEF655347 GNW655347:GOB655347 GXS655347:GXX655347 HHO655347:HHT655347 HRK655347:HRP655347 IBG655347:IBL655347 ILC655347:ILH655347 IUY655347:IVD655347 JEU655347:JEZ655347 JOQ655347:JOV655347 JYM655347:JYR655347 KII655347:KIN655347 KSE655347:KSJ655347 LCA655347:LCF655347 LLW655347:LMB655347 LVS655347:LVX655347 MFO655347:MFT655347 MPK655347:MPP655347 MZG655347:MZL655347 NJC655347:NJH655347 NSY655347:NTD655347 OCU655347:OCZ655347 OMQ655347:OMV655347 OWM655347:OWR655347 PGI655347:PGN655347 PQE655347:PQJ655347 QAA655347:QAF655347 QJW655347:QKB655347 QTS655347:QTX655347 RDO655347:RDT655347 RNK655347:RNP655347 RXG655347:RXL655347 SHC655347:SHH655347 SQY655347:SRD655347 TAU655347:TAZ655347 TKQ655347:TKV655347 TUM655347:TUR655347 UEI655347:UEN655347 UOE655347:UOJ655347 UYA655347:UYF655347 VHW655347:VIB655347 VRS655347:VRX655347 WBO655347:WBT655347 WLK655347:WLP655347 WVG655347:WVL655347 IU720883:IZ720883 SQ720883:SV720883 ACM720883:ACR720883 AMI720883:AMN720883 AWE720883:AWJ720883 BGA720883:BGF720883 BPW720883:BQB720883 BZS720883:BZX720883 CJO720883:CJT720883 CTK720883:CTP720883 DDG720883:DDL720883 DNC720883:DNH720883 DWY720883:DXD720883 EGU720883:EGZ720883 EQQ720883:EQV720883 FAM720883:FAR720883 FKI720883:FKN720883 FUE720883:FUJ720883 GEA720883:GEF720883 GNW720883:GOB720883 GXS720883:GXX720883 HHO720883:HHT720883 HRK720883:HRP720883 IBG720883:IBL720883 ILC720883:ILH720883 IUY720883:IVD720883 JEU720883:JEZ720883 JOQ720883:JOV720883 JYM720883:JYR720883 KII720883:KIN720883 KSE720883:KSJ720883 LCA720883:LCF720883 LLW720883:LMB720883 LVS720883:LVX720883 MFO720883:MFT720883 MPK720883:MPP720883 MZG720883:MZL720883 NJC720883:NJH720883 NSY720883:NTD720883 OCU720883:OCZ720883 OMQ720883:OMV720883 OWM720883:OWR720883 PGI720883:PGN720883 PQE720883:PQJ720883 QAA720883:QAF720883 QJW720883:QKB720883 QTS720883:QTX720883 RDO720883:RDT720883 RNK720883:RNP720883 RXG720883:RXL720883 SHC720883:SHH720883 SQY720883:SRD720883 TAU720883:TAZ720883 TKQ720883:TKV720883 TUM720883:TUR720883 UEI720883:UEN720883 UOE720883:UOJ720883 UYA720883:UYF720883 VHW720883:VIB720883 VRS720883:VRX720883 WBO720883:WBT720883 WLK720883:WLP720883 WVG720883:WVL720883 IU786419:IZ786419 SQ786419:SV786419 ACM786419:ACR786419 AMI786419:AMN786419 AWE786419:AWJ786419 BGA786419:BGF786419 BPW786419:BQB786419 BZS786419:BZX786419 CJO786419:CJT786419 CTK786419:CTP786419 DDG786419:DDL786419 DNC786419:DNH786419 DWY786419:DXD786419 EGU786419:EGZ786419 EQQ786419:EQV786419 FAM786419:FAR786419 FKI786419:FKN786419 FUE786419:FUJ786419 GEA786419:GEF786419 GNW786419:GOB786419 GXS786419:GXX786419 HHO786419:HHT786419 HRK786419:HRP786419 IBG786419:IBL786419 ILC786419:ILH786419 IUY786419:IVD786419 JEU786419:JEZ786419 JOQ786419:JOV786419 JYM786419:JYR786419 KII786419:KIN786419 KSE786419:KSJ786419 LCA786419:LCF786419 LLW786419:LMB786419 LVS786419:LVX786419 MFO786419:MFT786419 MPK786419:MPP786419 MZG786419:MZL786419 NJC786419:NJH786419 NSY786419:NTD786419 OCU786419:OCZ786419 OMQ786419:OMV786419 OWM786419:OWR786419 PGI786419:PGN786419 PQE786419:PQJ786419 QAA786419:QAF786419 QJW786419:QKB786419 QTS786419:QTX786419 RDO786419:RDT786419 RNK786419:RNP786419 RXG786419:RXL786419 SHC786419:SHH786419 SQY786419:SRD786419 TAU786419:TAZ786419 TKQ786419:TKV786419 TUM786419:TUR786419 UEI786419:UEN786419 UOE786419:UOJ786419 UYA786419:UYF786419 VHW786419:VIB786419 VRS786419:VRX786419 WBO786419:WBT786419 WLK786419:WLP786419 WVG786419:WVL786419 IU851955:IZ851955 SQ851955:SV851955 ACM851955:ACR851955 AMI851955:AMN851955 AWE851955:AWJ851955 BGA851955:BGF851955 BPW851955:BQB851955 BZS851955:BZX851955 CJO851955:CJT851955 CTK851955:CTP851955 DDG851955:DDL851955 DNC851955:DNH851955 DWY851955:DXD851955 EGU851955:EGZ851955 EQQ851955:EQV851955 FAM851955:FAR851955 FKI851955:FKN851955 FUE851955:FUJ851955 GEA851955:GEF851955 GNW851955:GOB851955 GXS851955:GXX851955 HHO851955:HHT851955 HRK851955:HRP851955 IBG851955:IBL851955 ILC851955:ILH851955 IUY851955:IVD851955 JEU851955:JEZ851955 JOQ851955:JOV851955 JYM851955:JYR851955 KII851955:KIN851955 KSE851955:KSJ851955 LCA851955:LCF851955 LLW851955:LMB851955 LVS851955:LVX851955 MFO851955:MFT851955 MPK851955:MPP851955 MZG851955:MZL851955 NJC851955:NJH851955 NSY851955:NTD851955 OCU851955:OCZ851955 OMQ851955:OMV851955 OWM851955:OWR851955 PGI851955:PGN851955 PQE851955:PQJ851955 QAA851955:QAF851955 QJW851955:QKB851955 QTS851955:QTX851955 RDO851955:RDT851955 RNK851955:RNP851955 RXG851955:RXL851955 SHC851955:SHH851955 SQY851955:SRD851955 TAU851955:TAZ851955 TKQ851955:TKV851955 TUM851955:TUR851955 UEI851955:UEN851955 UOE851955:UOJ851955 UYA851955:UYF851955 VHW851955:VIB851955 VRS851955:VRX851955 WBO851955:WBT851955 WLK851955:WLP851955 WVG851955:WVL851955 IU917491:IZ917491 SQ917491:SV917491 ACM917491:ACR917491 AMI917491:AMN917491 AWE917491:AWJ917491 BGA917491:BGF917491 BPW917491:BQB917491 BZS917491:BZX917491 CJO917491:CJT917491 CTK917491:CTP917491 DDG917491:DDL917491 DNC917491:DNH917491 DWY917491:DXD917491 EGU917491:EGZ917491 EQQ917491:EQV917491 FAM917491:FAR917491 FKI917491:FKN917491 FUE917491:FUJ917491 GEA917491:GEF917491 GNW917491:GOB917491 GXS917491:GXX917491 HHO917491:HHT917491 HRK917491:HRP917491 IBG917491:IBL917491 ILC917491:ILH917491 IUY917491:IVD917491 JEU917491:JEZ917491 JOQ917491:JOV917491 JYM917491:JYR917491 KII917491:KIN917491 KSE917491:KSJ917491 LCA917491:LCF917491 LLW917491:LMB917491 LVS917491:LVX917491 MFO917491:MFT917491 MPK917491:MPP917491 MZG917491:MZL917491 NJC917491:NJH917491 NSY917491:NTD917491 OCU917491:OCZ917491 OMQ917491:OMV917491 OWM917491:OWR917491 PGI917491:PGN917491 PQE917491:PQJ917491 QAA917491:QAF917491 QJW917491:QKB917491 QTS917491:QTX917491 RDO917491:RDT917491 RNK917491:RNP917491 RXG917491:RXL917491 SHC917491:SHH917491 SQY917491:SRD917491 TAU917491:TAZ917491 TKQ917491:TKV917491 TUM917491:TUR917491 UEI917491:UEN917491 UOE917491:UOJ917491 UYA917491:UYF917491 VHW917491:VIB917491 VRS917491:VRX917491 WBO917491:WBT917491 WLK917491:WLP917491 WVG917491:WVL917491 IU983027:IZ983027 SQ983027:SV983027 ACM983027:ACR983027 AMI983027:AMN983027 AWE983027:AWJ983027 BGA983027:BGF983027 BPW983027:BQB983027 BZS983027:BZX983027 CJO983027:CJT983027 CTK983027:CTP983027 DDG983027:DDL983027 DNC983027:DNH983027 DWY983027:DXD983027 EGU983027:EGZ983027 EQQ983027:EQV983027 FAM983027:FAR983027 FKI983027:FKN983027 FUE983027:FUJ983027 GEA983027:GEF983027 GNW983027:GOB983027 GXS983027:GXX983027 HHO983027:HHT983027 HRK983027:HRP983027 IBG983027:IBL983027 ILC983027:ILH983027 IUY983027:IVD983027 JEU983027:JEZ983027 JOQ983027:JOV983027 JYM983027:JYR983027 KII983027:KIN983027 KSE983027:KSJ983027 LCA983027:LCF983027 LLW983027:LMB983027 LVS983027:LVX983027 MFO983027:MFT983027 MPK983027:MPP983027 MZG983027:MZL983027 NJC983027:NJH983027 NSY983027:NTD983027 OCU983027:OCZ983027 OMQ983027:OMV983027 OWM983027:OWR983027 PGI983027:PGN983027 PQE983027:PQJ983027 QAA983027:QAF983027 QJW983027:QKB983027 QTS983027:QTX983027 RDO983027:RDT983027 RNK983027:RNP983027 RXG983027:RXL983027 SHC983027:SHH983027 SQY983027:SRD983027 TAU983027:TAZ983027 TKQ983027:TKV983027 TUM983027:TUR983027 UEI983027:UEN983027 UOE983027:UOJ983027 UYA983027:UYF983027 VHW983027:VIB983027 VRS983027:VRX983027 WBO983027:WBT983027 WLK983027:WLP983027 WVG983027:WVL983027 D983027:E983027 D917491:E917491 D851955:E851955 D786419:E786419 D720883:E720883 D655347:E655347 D589811:E589811 D524275:E524275 D458739:E458739 D393203:E393203 D327667:E327667 D262131:E262131 D196595:E196595 D131059:E131059 D65523:E65523" xr:uid="{00000000-0002-0000-0000-000003000000}">
      <formula1>"B1,B2,B3,B4,A4,B5,A5,B4二つ折り,B4厚紙,A1,A2,A3,B2+ハガキ,B3+ハガキ,その他"</formula1>
    </dataValidation>
    <dataValidation type="textLength" errorStyle="warning" imeMode="hiragana" operator="lessThanOrEqual" showInputMessage="1" showErrorMessage="1" errorTitle="広告名文字数オーバー" error="広告名が１５文字を超えています。_x000a_１６文字以上はシステムに反映されません。" promptTitle="文字数制限あり" prompt="１５文字以内で入力してください" sqref="D12:E12" xr:uid="{00000000-0002-0000-0000-000004000000}">
      <formula1>15</formula1>
    </dataValidation>
    <dataValidation type="textLength" imeMode="halfAlpha" operator="equal" allowBlank="1" showInputMessage="1" showErrorMessage="1" errorTitle="担当者コード桁数オーバー" error="担当者コード（英数字４桁）を入力してください" promptTitle="文字数制限あり" prompt="担当者コード（英数字6ケタ）を入力してください" sqref="D19" xr:uid="{00000000-0002-0000-0000-000005000000}">
      <formula1>6</formula1>
    </dataValidation>
    <dataValidation type="textLength" imeMode="halfAlpha" operator="lessThanOrEqual" allowBlank="1" showInputMessage="1" showErrorMessage="1" errorTitle="案件番号桁数オーバー" error="案件番号（英数字20桁以内）を入力してください" promptTitle="文字数制限あり" prompt="（英数字20桁以内）を入力してください" sqref="D18" xr:uid="{00000000-0002-0000-0000-000006000000}">
      <formula1>20</formula1>
    </dataValidation>
    <dataValidation imeMode="hiragana" allowBlank="1" showInputMessage="1" showErrorMessage="1" sqref="D10:E10 D5:E7" xr:uid="{00000000-0002-0000-0000-000007000000}"/>
    <dataValidation imeMode="off" allowBlank="1" showInputMessage="1" showErrorMessage="1" sqref="D8:E9" xr:uid="{00000000-0002-0000-0000-000008000000}"/>
    <dataValidation type="textLength" errorStyle="warning" imeMode="hiragana" operator="lessThanOrEqual" showInputMessage="1" showErrorMessage="1" errorTitle="広告件名文字数オーバー" error="広告件名が２０文字を超えています。_x000a_２１文字以上はシステムに反映されません。" promptTitle="文字数制限あり" prompt="２０文字以内で入力してください" sqref="D13:E13" xr:uid="{00000000-0002-0000-0000-000009000000}">
      <formula1>20</formula1>
    </dataValidation>
    <dataValidation imeMode="off" allowBlank="1" showInputMessage="1" showErrorMessage="1" promptTitle="折込日" prompt="yyyy/mm/dd形式にて、入力して下さい。" sqref="D14:E14" xr:uid="{00000000-0002-0000-0000-00000A000000}"/>
    <dataValidation type="textLength" imeMode="fullAlpha" operator="lessThanOrEqual" showInputMessage="1" showErrorMessage="1" errorTitle="サイズ文字数オーバー" error="サイズが６文字を超えています。_x000a_７文字以上はシステムに反映されません。" promptTitle="文字数制限あり" prompt="６文字以内で入力してください" sqref="D15:E15" xr:uid="{00000000-0002-0000-0000-00000B000000}">
      <formula1>6</formula1>
    </dataValidation>
    <dataValidation type="textLength" errorStyle="warning" imeMode="hiragana" operator="lessThanOrEqual" showInputMessage="1" showErrorMessage="1" errorTitle="地域指定文字数オーバー" error="地域指定が１５文字を超えています。_x000a_１６文字以上はシステムに反映されません。" promptTitle="文字数制限あり" prompt="１５文字以内で入力してください" sqref="D16:E16" xr:uid="{00000000-0002-0000-0000-00000C000000}">
      <formula1>15</formula1>
    </dataValidation>
  </dataValidations>
  <hyperlinks>
    <hyperlink ref="H5" location="岡山市北区A" display="岡山市北区A" xr:uid="{00000000-0004-0000-0000-000000000000}"/>
    <hyperlink ref="H6" location="岡山市北区Ｂ" display="岡山市北区B" xr:uid="{00000000-0004-0000-0000-000001000000}"/>
    <hyperlink ref="H7" location="岡山市中区" display="岡山市中区" xr:uid="{00000000-0004-0000-0000-000002000000}"/>
    <hyperlink ref="H8" location="岡山市東区" display="岡山市東区" xr:uid="{00000000-0004-0000-0000-000003000000}"/>
    <hyperlink ref="H9" location="岡山市南区" display="岡山市南区" xr:uid="{00000000-0004-0000-0000-000004000000}"/>
    <hyperlink ref="H10" location="玉野市" display="玉野市" xr:uid="{00000000-0004-0000-0000-000005000000}"/>
    <hyperlink ref="H11" location="倉敷市A" display="倉敷市A" xr:uid="{00000000-0004-0000-0000-000006000000}"/>
    <hyperlink ref="H12" location="倉敷市B" display="倉敷市(水島)" xr:uid="{00000000-0004-0000-0000-000007000000}"/>
    <hyperlink ref="H13" location="倉敷市C" display="倉敷市（玉島）" xr:uid="{00000000-0004-0000-0000-000008000000}"/>
    <hyperlink ref="H14" location="倉敷市D" display="倉敷市（児島）" xr:uid="{00000000-0004-0000-0000-000009000000}"/>
    <hyperlink ref="I5" location="備前市" display="備前市" xr:uid="{00000000-0004-0000-0000-00000A000000}"/>
    <hyperlink ref="I6" location="和気郡" display="和気郡" xr:uid="{00000000-0004-0000-0000-00000B000000}"/>
    <hyperlink ref="I7" location="赤磐市" display="赤磐市" xr:uid="{00000000-0004-0000-0000-00000C000000}"/>
    <hyperlink ref="I8" location="瀬戸内市" display="瀬戸内市" xr:uid="{00000000-0004-0000-0000-00000D000000}"/>
    <hyperlink ref="I9" location="笠岡市" display="笠岡市" xr:uid="{00000000-0004-0000-0000-00000E000000}"/>
    <hyperlink ref="I10" location="井原市" display="井原市" xr:uid="{00000000-0004-0000-0000-00000F000000}"/>
    <hyperlink ref="I11" location="浅口市" display="浅口市" xr:uid="{00000000-0004-0000-0000-000010000000}"/>
    <hyperlink ref="I12" location="小田郡" display="小田郡" xr:uid="{00000000-0004-0000-0000-000011000000}"/>
    <hyperlink ref="I13" location="総社市" display="総社市" xr:uid="{00000000-0004-0000-0000-000012000000}"/>
    <hyperlink ref="I14" location="高梁市" display="高梁市" xr:uid="{00000000-0004-0000-0000-000013000000}"/>
    <hyperlink ref="I15" location="加賀郡" display="加賀郡" xr:uid="{00000000-0004-0000-0000-000014000000}"/>
    <hyperlink ref="I16" location="新見市" display="新見市" xr:uid="{00000000-0004-0000-0000-000015000000}"/>
    <hyperlink ref="I17" location="真庭市" display="真庭市" xr:uid="{00000000-0004-0000-0000-000016000000}"/>
    <hyperlink ref="I18" location="津山市" display="津山市" xr:uid="{00000000-0004-0000-0000-000017000000}"/>
    <hyperlink ref="I19" location="苫田郡" display="苫田郡" xr:uid="{00000000-0004-0000-0000-000018000000}"/>
    <hyperlink ref="I20" location="勝田郡" display="勝田郡" xr:uid="{00000000-0004-0000-0000-000019000000}"/>
    <hyperlink ref="I21" location="美作市" display="美作市" xr:uid="{00000000-0004-0000-0000-00001A000000}"/>
    <hyperlink ref="I22" location="久米郡" display="久米郡" xr:uid="{00000000-0004-0000-0000-00001B000000}"/>
  </hyperlink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1">
              <controlPr defaultSize="0" print="0" autoFill="0" autoPict="0" macro="[0]!P明細表P削除1_Click">
                <anchor moveWithCells="1" sizeWithCells="1">
                  <from>
                    <xdr:col>9</xdr:col>
                    <xdr:colOff>38100</xdr:colOff>
                    <xdr:row>0</xdr:row>
                    <xdr:rowOff>28575</xdr:rowOff>
                  </from>
                  <to>
                    <xdr:col>14</xdr:col>
                    <xdr:colOff>228600</xdr:colOff>
                    <xdr:row>1</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indexed="53"/>
  </sheetPr>
  <dimension ref="A1:BN50"/>
  <sheetViews>
    <sheetView showGridLines="0" zoomScale="60" zoomScaleNormal="60" zoomScaleSheetLayoutView="50" workbookViewId="0">
      <selection activeCell="T39" sqref="T39"/>
    </sheetView>
  </sheetViews>
  <sheetFormatPr defaultColWidth="0" defaultRowHeight="13.5" zeroHeight="1"/>
  <cols>
    <col min="1" max="1" width="5.875" style="87" customWidth="1"/>
    <col min="2" max="2" width="17" style="29" customWidth="1"/>
    <col min="3" max="20" width="10" style="29" customWidth="1"/>
    <col min="21" max="21" width="9.625" style="29" customWidth="1"/>
    <col min="22" max="22" width="9.625" style="40" hidden="1" customWidth="1"/>
    <col min="23" max="25" width="9.625" style="41" hidden="1" customWidth="1"/>
    <col min="26" max="26" width="9.625" style="29" customWidth="1"/>
    <col min="27" max="16384" width="0" style="29" hidden="1"/>
  </cols>
  <sheetData>
    <row r="1" spans="1:66" s="21" customFormat="1" ht="30" customHeight="1">
      <c r="A1" s="228" t="s">
        <v>972</v>
      </c>
      <c r="B1" s="229"/>
      <c r="C1" s="229"/>
      <c r="D1" s="229"/>
      <c r="E1" s="229"/>
      <c r="F1" s="229"/>
      <c r="G1" s="229"/>
      <c r="H1" s="229"/>
      <c r="I1" s="18"/>
      <c r="J1" s="18"/>
      <c r="K1" s="19"/>
      <c r="L1" s="20"/>
      <c r="Q1" s="18"/>
      <c r="R1" s="17"/>
      <c r="T1" s="19"/>
      <c r="U1" s="20"/>
      <c r="V1" s="38"/>
      <c r="W1" s="49" t="s">
        <v>3</v>
      </c>
      <c r="X1" s="49" t="s">
        <v>4</v>
      </c>
      <c r="Y1" s="39"/>
    </row>
    <row r="2" spans="1:66" s="21" customFormat="1" ht="20.100000000000001" customHeight="1">
      <c r="A2" s="86"/>
      <c r="B2" s="17"/>
      <c r="C2" s="17"/>
      <c r="D2" s="17"/>
      <c r="E2" s="17"/>
      <c r="F2" s="17"/>
      <c r="G2" s="17"/>
      <c r="H2" s="17"/>
      <c r="I2" s="17"/>
      <c r="J2" s="17"/>
      <c r="K2" s="22"/>
      <c r="L2" s="23"/>
      <c r="Q2" s="17"/>
      <c r="R2" s="17"/>
      <c r="T2" s="22"/>
      <c r="U2" s="20"/>
      <c r="V2" s="38"/>
      <c r="W2" s="49" t="s">
        <v>457</v>
      </c>
      <c r="X2" s="49" t="s">
        <v>457</v>
      </c>
      <c r="Y2" s="39"/>
    </row>
    <row r="3" spans="1:66" s="21" customFormat="1" ht="20.100000000000001" customHeight="1">
      <c r="A3" s="61" t="s">
        <v>16</v>
      </c>
      <c r="B3" s="62"/>
      <c r="C3" s="24"/>
      <c r="D3" s="24"/>
      <c r="E3" s="24"/>
      <c r="F3" s="24"/>
      <c r="G3" s="24"/>
      <c r="H3" s="25"/>
      <c r="I3" s="61" t="s">
        <v>13</v>
      </c>
      <c r="J3" s="37"/>
      <c r="K3" s="25"/>
      <c r="L3" s="61" t="s">
        <v>14</v>
      </c>
      <c r="M3" s="25"/>
      <c r="N3" s="61" t="s">
        <v>17</v>
      </c>
      <c r="O3" s="24"/>
      <c r="P3" s="25"/>
      <c r="Q3" s="62" t="s">
        <v>975</v>
      </c>
      <c r="R3" s="53"/>
      <c r="S3" s="218"/>
      <c r="T3" s="219"/>
      <c r="U3" s="54"/>
      <c r="V3" s="38"/>
      <c r="W3" s="51" t="s">
        <v>8</v>
      </c>
      <c r="X3" s="51" t="s">
        <v>9</v>
      </c>
      <c r="Y3" s="39"/>
    </row>
    <row r="4" spans="1:66" s="21" customFormat="1" ht="18" customHeight="1">
      <c r="A4" s="234" t="str">
        <f>IF(T37=0,"",申込書!F12)</f>
        <v/>
      </c>
      <c r="B4" s="235"/>
      <c r="C4" s="235"/>
      <c r="D4" s="235"/>
      <c r="E4" s="235"/>
      <c r="F4" s="235"/>
      <c r="G4" s="235"/>
      <c r="H4" s="236"/>
      <c r="I4" s="240" t="str">
        <f>IF(T37=0,"",申込書!D14)</f>
        <v/>
      </c>
      <c r="J4" s="241"/>
      <c r="K4" s="242"/>
      <c r="L4" s="230" t="str">
        <f>IF(T37=0,"",申込書!D15)</f>
        <v/>
      </c>
      <c r="M4" s="231"/>
      <c r="N4" s="246" t="str">
        <f>IF(T37=0,"枚",T37)</f>
        <v>枚</v>
      </c>
      <c r="O4" s="247"/>
      <c r="P4" s="248"/>
      <c r="Q4" s="220" t="str">
        <f>IF(W6=0,"",W6)</f>
        <v/>
      </c>
      <c r="R4" s="221"/>
      <c r="S4" s="222">
        <f>SUM(W6*90,X6*390)</f>
        <v>0</v>
      </c>
      <c r="T4" s="223"/>
      <c r="U4" s="55"/>
      <c r="V4" s="38"/>
      <c r="W4" s="49"/>
      <c r="X4" s="49"/>
      <c r="Y4" s="39"/>
    </row>
    <row r="5" spans="1:66" s="21" customFormat="1" ht="18" customHeight="1">
      <c r="A5" s="237"/>
      <c r="B5" s="238"/>
      <c r="C5" s="238"/>
      <c r="D5" s="238"/>
      <c r="E5" s="238"/>
      <c r="F5" s="238"/>
      <c r="G5" s="238"/>
      <c r="H5" s="239"/>
      <c r="I5" s="243"/>
      <c r="J5" s="244"/>
      <c r="K5" s="245"/>
      <c r="L5" s="232"/>
      <c r="M5" s="233"/>
      <c r="N5" s="249"/>
      <c r="O5" s="250"/>
      <c r="P5" s="251"/>
      <c r="Q5" s="226" t="str">
        <f>IF(X6=0,"",X6)</f>
        <v/>
      </c>
      <c r="R5" s="227"/>
      <c r="S5" s="224"/>
      <c r="T5" s="225"/>
      <c r="U5" s="55"/>
      <c r="V5" s="38"/>
      <c r="W5" s="49"/>
      <c r="X5" s="49"/>
      <c r="Y5" s="39"/>
    </row>
    <row r="6" spans="1:66" s="21" customFormat="1" ht="24.6" customHeight="1">
      <c r="A6" s="217" t="s">
        <v>18</v>
      </c>
      <c r="B6" s="216"/>
      <c r="C6" s="211" t="s">
        <v>926</v>
      </c>
      <c r="D6" s="212"/>
      <c r="E6" s="211" t="s">
        <v>927</v>
      </c>
      <c r="F6" s="214"/>
      <c r="G6" s="211" t="s">
        <v>928</v>
      </c>
      <c r="H6" s="212"/>
      <c r="I6" s="211" t="s">
        <v>929</v>
      </c>
      <c r="J6" s="214"/>
      <c r="K6" s="211" t="s">
        <v>930</v>
      </c>
      <c r="L6" s="214"/>
      <c r="M6" s="211" t="s">
        <v>931</v>
      </c>
      <c r="N6" s="214"/>
      <c r="O6" s="211" t="s">
        <v>932</v>
      </c>
      <c r="P6" s="212"/>
      <c r="Q6" s="211" t="s">
        <v>933</v>
      </c>
      <c r="R6" s="214"/>
      <c r="S6" s="213" t="s">
        <v>25</v>
      </c>
      <c r="T6" s="212"/>
      <c r="U6" s="56"/>
      <c r="V6" s="38"/>
      <c r="W6" s="49">
        <f>SUM(W8:W37)</f>
        <v>0</v>
      </c>
      <c r="X6" s="49">
        <f>SUM(X8:X37)</f>
        <v>0</v>
      </c>
      <c r="Y6" s="39"/>
    </row>
    <row r="7" spans="1:66" s="21" customFormat="1" ht="24.6" customHeight="1">
      <c r="A7" s="215"/>
      <c r="B7" s="216"/>
      <c r="C7" s="176" t="s">
        <v>456</v>
      </c>
      <c r="D7" s="112" t="s">
        <v>455</v>
      </c>
      <c r="E7" s="112" t="s">
        <v>456</v>
      </c>
      <c r="F7" s="112" t="s">
        <v>455</v>
      </c>
      <c r="G7" s="112" t="s">
        <v>456</v>
      </c>
      <c r="H7" s="112" t="s">
        <v>455</v>
      </c>
      <c r="I7" s="112" t="s">
        <v>456</v>
      </c>
      <c r="J7" s="112" t="s">
        <v>455</v>
      </c>
      <c r="K7" s="112" t="s">
        <v>456</v>
      </c>
      <c r="L7" s="112" t="s">
        <v>455</v>
      </c>
      <c r="M7" s="112" t="s">
        <v>456</v>
      </c>
      <c r="N7" s="112" t="s">
        <v>455</v>
      </c>
      <c r="O7" s="112" t="s">
        <v>456</v>
      </c>
      <c r="P7" s="112" t="s">
        <v>455</v>
      </c>
      <c r="Q7" s="112" t="s">
        <v>456</v>
      </c>
      <c r="R7" s="112" t="s">
        <v>455</v>
      </c>
      <c r="S7" s="112" t="s">
        <v>456</v>
      </c>
      <c r="T7" s="112" t="s">
        <v>455</v>
      </c>
      <c r="U7" s="57"/>
      <c r="V7" s="38"/>
      <c r="W7" s="49"/>
      <c r="X7" s="49"/>
      <c r="Y7" s="39"/>
    </row>
    <row r="8" spans="1:66" s="21" customFormat="1" ht="24.6" customHeight="1">
      <c r="A8" s="161">
        <v>33101</v>
      </c>
      <c r="B8" s="162" t="s">
        <v>28</v>
      </c>
      <c r="C8" s="173">
        <v>8550</v>
      </c>
      <c r="D8" s="108">
        <f>IF(ISERROR(V8),"",明細表!H24)</f>
        <v>0</v>
      </c>
      <c r="E8" s="107">
        <v>3000</v>
      </c>
      <c r="F8" s="108">
        <f>IF(ISERROR(V8),"",明細表!O24)</f>
        <v>0</v>
      </c>
      <c r="G8" s="107">
        <v>5400</v>
      </c>
      <c r="H8" s="108">
        <f>IF(ISERROR(V8),"",明細表!V24)</f>
        <v>0</v>
      </c>
      <c r="I8" s="107">
        <v>25500</v>
      </c>
      <c r="J8" s="108">
        <f>IF(ISERROR(V8),"",明細表!AC24)</f>
        <v>0</v>
      </c>
      <c r="K8" s="109">
        <v>5350</v>
      </c>
      <c r="L8" s="110">
        <f>IF(ISERROR(V8),"",明細表!AJ24)</f>
        <v>0</v>
      </c>
      <c r="M8" s="107">
        <v>1550</v>
      </c>
      <c r="N8" s="108">
        <f>IF(ISERROR(V8),"",明細表!AQ24)</f>
        <v>0</v>
      </c>
      <c r="O8" s="107">
        <v>250</v>
      </c>
      <c r="P8" s="108">
        <f>IF(ISERROR(V8),"",明細表!AQ39)</f>
        <v>0</v>
      </c>
      <c r="Q8" s="107"/>
      <c r="R8" s="108"/>
      <c r="S8" s="107">
        <f>SUM(C8,E8,G8,K8,I8,M8,O8,Q8)</f>
        <v>49600</v>
      </c>
      <c r="T8" s="108">
        <f>SUM(D8,F8,H8,L8,J8,N8,P8,R8)</f>
        <v>0</v>
      </c>
      <c r="U8" s="58"/>
      <c r="V8" s="60">
        <f>明細表!AP41</f>
        <v>0</v>
      </c>
      <c r="W8" s="52">
        <f>IF(ISERROR(V8),"",明細表!AT41)</f>
        <v>0</v>
      </c>
      <c r="X8" s="50"/>
      <c r="Y8" s="39"/>
      <c r="BM8" s="21" t="e">
        <f>IF(ISERROR(V8),"",#REF!)</f>
        <v>#REF!</v>
      </c>
      <c r="BN8" s="21" t="e">
        <f>IF(ISERROR(V8),"",#REF!)</f>
        <v>#REF!</v>
      </c>
    </row>
    <row r="9" spans="1:66" s="21" customFormat="1" ht="24.6" customHeight="1">
      <c r="A9" s="161">
        <v>33101</v>
      </c>
      <c r="B9" s="163" t="s">
        <v>70</v>
      </c>
      <c r="C9" s="173">
        <v>3700</v>
      </c>
      <c r="D9" s="108">
        <f>IF(ISERROR(V9),"",明細表!H65)</f>
        <v>0</v>
      </c>
      <c r="E9" s="107"/>
      <c r="F9" s="108"/>
      <c r="G9" s="107">
        <v>2800</v>
      </c>
      <c r="H9" s="108">
        <f>IF(ISERROR(V9),"",明細表!V65)</f>
        <v>0</v>
      </c>
      <c r="I9" s="107">
        <v>20500</v>
      </c>
      <c r="J9" s="108">
        <f>IF(ISERROR(V9),"",明細表!AC65)</f>
        <v>0</v>
      </c>
      <c r="K9" s="109">
        <v>500</v>
      </c>
      <c r="L9" s="110">
        <f>IF(ISERROR(V9),"",明細表!AJ65)</f>
        <v>0</v>
      </c>
      <c r="M9" s="107"/>
      <c r="N9" s="108"/>
      <c r="O9" s="107"/>
      <c r="P9" s="108"/>
      <c r="Q9" s="107"/>
      <c r="R9" s="108"/>
      <c r="S9" s="107">
        <f t="shared" ref="S9:S35" si="0">SUM(C9,E9,G9,K9,I9,M9,O9,Q9)</f>
        <v>27500</v>
      </c>
      <c r="T9" s="108">
        <f t="shared" ref="T9:T35" si="1">SUM(D9,F9,H9,L9,J9,N9,P9,R9)</f>
        <v>0</v>
      </c>
      <c r="U9" s="58"/>
      <c r="V9" s="60">
        <f>明細表!AP83</f>
        <v>0</v>
      </c>
      <c r="W9" s="52"/>
      <c r="X9" s="52">
        <f>IF(ISERROR(V9),"",明細表!AU83)</f>
        <v>0</v>
      </c>
      <c r="Y9" s="39"/>
      <c r="BM9" s="21" t="e">
        <f>IF(ISERROR(V9),"",#REF!)</f>
        <v>#REF!</v>
      </c>
    </row>
    <row r="10" spans="1:66" s="21" customFormat="1" ht="24.6" customHeight="1">
      <c r="A10" s="161">
        <v>33102</v>
      </c>
      <c r="B10" s="163" t="s">
        <v>95</v>
      </c>
      <c r="C10" s="173">
        <v>5850</v>
      </c>
      <c r="D10" s="108">
        <f>IF(ISERROR(V10),"",明細表!H105)</f>
        <v>0</v>
      </c>
      <c r="E10" s="107">
        <v>0</v>
      </c>
      <c r="F10" s="108">
        <f>IF(ISERROR(V10),"",明細表!O105)</f>
        <v>0</v>
      </c>
      <c r="G10" s="107">
        <v>6200</v>
      </c>
      <c r="H10" s="108">
        <f>IF(ISERROR(V10),"",明細表!V105)</f>
        <v>0</v>
      </c>
      <c r="I10" s="107">
        <v>23000</v>
      </c>
      <c r="J10" s="108">
        <f>IF(ISERROR(V10),"",明細表!AC105)</f>
        <v>0</v>
      </c>
      <c r="K10" s="109">
        <v>1450</v>
      </c>
      <c r="L10" s="110">
        <f>IF(ISERROR(V10),"",明細表!AJ105)</f>
        <v>0</v>
      </c>
      <c r="M10" s="107">
        <v>250</v>
      </c>
      <c r="N10" s="108">
        <f>IF(ISERROR(V10),"",明細表!AQ105)</f>
        <v>0</v>
      </c>
      <c r="O10" s="107"/>
      <c r="P10" s="108"/>
      <c r="Q10" s="107"/>
      <c r="R10" s="108"/>
      <c r="S10" s="107">
        <f t="shared" si="0"/>
        <v>36750</v>
      </c>
      <c r="T10" s="108">
        <f t="shared" si="1"/>
        <v>0</v>
      </c>
      <c r="U10" s="58"/>
      <c r="V10" s="60">
        <f>明細表!AP125</f>
        <v>0</v>
      </c>
      <c r="W10" s="52">
        <f>IF(ISERROR(V10),"",明細表!AT105)</f>
        <v>0</v>
      </c>
      <c r="X10" s="52">
        <f>IF(ISERROR(V10),"",明細表!AU105)</f>
        <v>0</v>
      </c>
      <c r="Y10" s="39"/>
      <c r="BM10" s="21" t="e">
        <f>IF(ISERROR(V10),"",#REF!)</f>
        <v>#REF!</v>
      </c>
    </row>
    <row r="11" spans="1:66" s="21" customFormat="1" ht="24.6" customHeight="1">
      <c r="A11" s="161">
        <v>33102</v>
      </c>
      <c r="B11" s="163" t="s">
        <v>118</v>
      </c>
      <c r="C11" s="173">
        <v>2000</v>
      </c>
      <c r="D11" s="108">
        <f>IF(ISERROR(V11),"",明細表!H120)</f>
        <v>0</v>
      </c>
      <c r="E11" s="107"/>
      <c r="F11" s="108"/>
      <c r="G11" s="107">
        <v>2500</v>
      </c>
      <c r="H11" s="108">
        <f>IF(ISERROR(V11),"",明細表!V120)</f>
        <v>0</v>
      </c>
      <c r="I11" s="107">
        <v>16800</v>
      </c>
      <c r="J11" s="108">
        <f>IF(ISERROR(V11),"",明細表!AC120)</f>
        <v>0</v>
      </c>
      <c r="K11" s="109">
        <v>450</v>
      </c>
      <c r="L11" s="110">
        <f>IF(ISERROR(V11),"",明細表!AJ120)</f>
        <v>0</v>
      </c>
      <c r="M11" s="107"/>
      <c r="N11" s="108"/>
      <c r="O11" s="107"/>
      <c r="P11" s="108"/>
      <c r="Q11" s="107"/>
      <c r="R11" s="108"/>
      <c r="S11" s="107">
        <f t="shared" si="0"/>
        <v>21750</v>
      </c>
      <c r="T11" s="108">
        <f t="shared" si="1"/>
        <v>0</v>
      </c>
      <c r="U11" s="58"/>
      <c r="V11" s="60">
        <f>明細表!AP125</f>
        <v>0</v>
      </c>
      <c r="W11" s="52"/>
      <c r="X11" s="52">
        <f>IF(ISERROR(V11),"",明細表!AU120)</f>
        <v>0</v>
      </c>
      <c r="Y11" s="39"/>
      <c r="BM11" s="21" t="e">
        <f>IF(ISERROR(V11),"",#REF!)</f>
        <v>#REF!</v>
      </c>
    </row>
    <row r="12" spans="1:66" s="21" customFormat="1" ht="24.6" customHeight="1">
      <c r="A12" s="161">
        <v>33102</v>
      </c>
      <c r="B12" s="163" t="s">
        <v>1218</v>
      </c>
      <c r="C12" s="173">
        <v>5200</v>
      </c>
      <c r="D12" s="108">
        <f>IF(ISERROR(V12),"",明細表!H149)</f>
        <v>0</v>
      </c>
      <c r="E12" s="107">
        <v>1950</v>
      </c>
      <c r="F12" s="108">
        <f>IF(ISERROR(V12),"",明細表!O149)</f>
        <v>0</v>
      </c>
      <c r="G12" s="107">
        <v>4100</v>
      </c>
      <c r="H12" s="108">
        <f>IF(ISERROR(V12),"",明細表!V149)</f>
        <v>0</v>
      </c>
      <c r="I12" s="107">
        <v>25600</v>
      </c>
      <c r="J12" s="108">
        <f>IF(ISERROR(V12),"",明細表!AC149)</f>
        <v>0</v>
      </c>
      <c r="K12" s="109">
        <v>1600</v>
      </c>
      <c r="L12" s="110">
        <f>IF(ISERROR(V12),"",明細表!AJ149)</f>
        <v>0</v>
      </c>
      <c r="M12" s="107"/>
      <c r="N12" s="108"/>
      <c r="O12" s="107"/>
      <c r="P12" s="108"/>
      <c r="Q12" s="107"/>
      <c r="R12" s="108"/>
      <c r="S12" s="107">
        <f t="shared" si="0"/>
        <v>38450</v>
      </c>
      <c r="T12" s="108">
        <f t="shared" si="1"/>
        <v>0</v>
      </c>
      <c r="U12" s="58"/>
      <c r="V12" s="60">
        <f>明細表!AP167</f>
        <v>0</v>
      </c>
      <c r="W12" s="52">
        <f>IF(ISERROR(V12),"",明細表!AT149)</f>
        <v>0</v>
      </c>
      <c r="X12" s="52">
        <f>IF(ISERROR(V12),"",明細表!AU149)</f>
        <v>0</v>
      </c>
      <c r="Y12" s="39"/>
      <c r="BM12" s="21" t="e">
        <f>IF(ISERROR(V12),"",#REF!)</f>
        <v>#REF!</v>
      </c>
    </row>
    <row r="13" spans="1:66" s="21" customFormat="1" ht="24.6" customHeight="1">
      <c r="A13" s="161" t="s">
        <v>971</v>
      </c>
      <c r="B13" s="163" t="s">
        <v>1119</v>
      </c>
      <c r="C13" s="173">
        <v>2400</v>
      </c>
      <c r="D13" s="108">
        <f>IF(ISERROR(V13),"",明細表!H186)</f>
        <v>0</v>
      </c>
      <c r="E13" s="107">
        <v>0</v>
      </c>
      <c r="F13" s="108">
        <f>IF(ISERROR(V13),"",明細表!O186)</f>
        <v>0</v>
      </c>
      <c r="G13" s="107">
        <v>0</v>
      </c>
      <c r="H13" s="108">
        <f>IF(ISERROR(V13),"",明細表!V186)</f>
        <v>0</v>
      </c>
      <c r="I13" s="107">
        <v>12250</v>
      </c>
      <c r="J13" s="108">
        <f>IF(ISERROR(V13),"",明細表!AC186)</f>
        <v>0</v>
      </c>
      <c r="K13" s="109">
        <v>550</v>
      </c>
      <c r="L13" s="110">
        <f>IF(ISERROR(V13),"",明細表!AJ186)</f>
        <v>0</v>
      </c>
      <c r="M13" s="107"/>
      <c r="N13" s="108"/>
      <c r="O13" s="107"/>
      <c r="P13" s="108"/>
      <c r="Q13" s="107">
        <v>500</v>
      </c>
      <c r="R13" s="108">
        <f>IF(ISERROR(V13),"",明細表!AQ193)</f>
        <v>0</v>
      </c>
      <c r="S13" s="107">
        <f t="shared" si="0"/>
        <v>15700</v>
      </c>
      <c r="T13" s="108">
        <f t="shared" si="1"/>
        <v>0</v>
      </c>
      <c r="U13" s="58"/>
      <c r="V13" s="60">
        <f>明細表!AP209</f>
        <v>0</v>
      </c>
      <c r="W13" s="52"/>
      <c r="X13" s="52">
        <f>IF(ISERROR(V13),"",明細表!AU193)</f>
        <v>0</v>
      </c>
      <c r="Y13" s="39"/>
      <c r="BM13" s="21" t="e">
        <f>IF(ISERROR(V13),"",#REF!)</f>
        <v>#REF!</v>
      </c>
    </row>
    <row r="14" spans="1:66" s="21" customFormat="1" ht="24.6" customHeight="1">
      <c r="A14" s="161" t="s">
        <v>973</v>
      </c>
      <c r="B14" s="163" t="s">
        <v>1120</v>
      </c>
      <c r="C14" s="173">
        <v>7400</v>
      </c>
      <c r="D14" s="108">
        <f>IF(ISERROR(V14),"",明細表!H241)</f>
        <v>0</v>
      </c>
      <c r="E14" s="107">
        <v>4150</v>
      </c>
      <c r="F14" s="108">
        <f>IF(ISERROR(V14),"",明細表!O241)</f>
        <v>0</v>
      </c>
      <c r="G14" s="107">
        <v>11050</v>
      </c>
      <c r="H14" s="108">
        <f>IF(ISERROR(V14),"",明細表!V241)</f>
        <v>0</v>
      </c>
      <c r="I14" s="107">
        <v>33800</v>
      </c>
      <c r="J14" s="108">
        <f>IF(ISERROR(V14),"",明細表!AC241)</f>
        <v>0</v>
      </c>
      <c r="K14" s="109">
        <v>2550</v>
      </c>
      <c r="L14" s="110">
        <f>IF(ISERROR(V14),"",明細表!AJ241)</f>
        <v>0</v>
      </c>
      <c r="M14" s="107">
        <v>1050</v>
      </c>
      <c r="N14" s="108">
        <f>IF(ISERROR(V14),"",明細表!AQ241)</f>
        <v>0</v>
      </c>
      <c r="O14" s="107"/>
      <c r="P14" s="108"/>
      <c r="Q14" s="107"/>
      <c r="R14" s="108"/>
      <c r="S14" s="107">
        <f t="shared" si="0"/>
        <v>60000</v>
      </c>
      <c r="T14" s="108">
        <f t="shared" si="1"/>
        <v>0</v>
      </c>
      <c r="U14" s="58"/>
      <c r="V14" s="60">
        <f>明細表!AP251</f>
        <v>0</v>
      </c>
      <c r="W14" s="52">
        <f>IF(ISERROR(V14),"",明細表!AT248)</f>
        <v>0</v>
      </c>
      <c r="X14" s="52">
        <f>IF(ISERROR(V14),"",明細表!AU248)</f>
        <v>0</v>
      </c>
      <c r="Y14" s="39"/>
      <c r="BM14" s="21" t="e">
        <f>IF(ISERROR(V14),"",#REF!)</f>
        <v>#REF!</v>
      </c>
      <c r="BN14" s="21" t="e">
        <f>IF(ISERROR(V14),"",#REF!)</f>
        <v>#REF!</v>
      </c>
    </row>
    <row r="15" spans="1:66" s="21" customFormat="1" ht="24.6" customHeight="1">
      <c r="A15" s="161" t="s">
        <v>973</v>
      </c>
      <c r="B15" s="163" t="s">
        <v>1121</v>
      </c>
      <c r="C15" s="173">
        <v>2250</v>
      </c>
      <c r="D15" s="108">
        <f>IF(ISERROR(V15),"",明細表!H273)</f>
        <v>0</v>
      </c>
      <c r="E15" s="107"/>
      <c r="F15" s="108"/>
      <c r="G15" s="107">
        <v>3400</v>
      </c>
      <c r="H15" s="108">
        <f>IF(ISERROR(V15),"",明細表!V273)</f>
        <v>0</v>
      </c>
      <c r="I15" s="107">
        <v>11650</v>
      </c>
      <c r="J15" s="108">
        <f>IF(ISERROR(V15),"",明細表!AC273)</f>
        <v>0</v>
      </c>
      <c r="K15" s="109">
        <v>1400</v>
      </c>
      <c r="L15" s="110">
        <f>IF(ISERROR(V15),"",明細表!AJ273)</f>
        <v>0</v>
      </c>
      <c r="M15" s="107"/>
      <c r="N15" s="108"/>
      <c r="O15" s="107"/>
      <c r="P15" s="108"/>
      <c r="Q15" s="107"/>
      <c r="R15" s="108"/>
      <c r="S15" s="107">
        <f t="shared" si="0"/>
        <v>18700</v>
      </c>
      <c r="T15" s="108">
        <f t="shared" si="1"/>
        <v>0</v>
      </c>
      <c r="U15" s="58"/>
      <c r="V15" s="60">
        <f>明細表!AP293</f>
        <v>0</v>
      </c>
      <c r="W15" s="50"/>
      <c r="X15" s="52">
        <f>IF(ISERROR(V15),"",明細表!AU282)</f>
        <v>0</v>
      </c>
      <c r="Y15" s="39"/>
      <c r="BM15" s="21" t="e">
        <f>IF(ISERROR(V15),"",#REF!)</f>
        <v>#REF!</v>
      </c>
      <c r="BN15" s="21" t="e">
        <f>IF(ISERROR(V15),"",#REF!)</f>
        <v>#REF!</v>
      </c>
    </row>
    <row r="16" spans="1:66" s="21" customFormat="1" ht="24.6" customHeight="1">
      <c r="A16" s="161" t="s">
        <v>973</v>
      </c>
      <c r="B16" s="163" t="s">
        <v>1122</v>
      </c>
      <c r="C16" s="173">
        <v>1700</v>
      </c>
      <c r="D16" s="108">
        <f>IF(ISERROR(V16),"",明細表!H311)</f>
        <v>0</v>
      </c>
      <c r="E16" s="107"/>
      <c r="F16" s="108"/>
      <c r="G16" s="107">
        <v>3550</v>
      </c>
      <c r="H16" s="108">
        <f>IF(ISERROR(V16),"",明細表!V311)</f>
        <v>0</v>
      </c>
      <c r="I16" s="107">
        <v>13650</v>
      </c>
      <c r="J16" s="108">
        <f>IF(ISERROR(V16),"",明細表!AC311)</f>
        <v>0</v>
      </c>
      <c r="K16" s="109">
        <v>1000</v>
      </c>
      <c r="L16" s="110">
        <f>IF(ISERROR(V16),"",明細表!AJ311)</f>
        <v>0</v>
      </c>
      <c r="M16" s="107"/>
      <c r="N16" s="108"/>
      <c r="O16" s="107"/>
      <c r="P16" s="108"/>
      <c r="Q16" s="107"/>
      <c r="R16" s="108"/>
      <c r="S16" s="107">
        <f t="shared" si="0"/>
        <v>19900</v>
      </c>
      <c r="T16" s="108">
        <f t="shared" si="1"/>
        <v>0</v>
      </c>
      <c r="U16" s="58"/>
      <c r="V16" s="60">
        <f>明細表!AP335</f>
        <v>0</v>
      </c>
      <c r="W16" s="50"/>
      <c r="X16" s="52">
        <f>IF(ISERROR(V16),"",明細表!AU311)</f>
        <v>0</v>
      </c>
      <c r="Y16" s="39"/>
      <c r="BM16" s="21" t="e">
        <f>IF(ISERROR(V16),"",#REF!)</f>
        <v>#REF!</v>
      </c>
    </row>
    <row r="17" spans="1:66" s="21" customFormat="1" ht="24.6" customHeight="1">
      <c r="A17" s="161" t="s">
        <v>973</v>
      </c>
      <c r="B17" s="163" t="s">
        <v>1123</v>
      </c>
      <c r="C17" s="173">
        <v>1550</v>
      </c>
      <c r="D17" s="108">
        <f>IF(ISERROR(V17),"",明細表!H331)</f>
        <v>0</v>
      </c>
      <c r="E17" s="107"/>
      <c r="F17" s="108"/>
      <c r="G17" s="107">
        <v>2350</v>
      </c>
      <c r="H17" s="108">
        <f>IF(ISERROR(V17),"",明細表!V331)</f>
        <v>0</v>
      </c>
      <c r="I17" s="107">
        <v>9100</v>
      </c>
      <c r="J17" s="108">
        <f>IF(ISERROR(V17),"",明細表!AC331)</f>
        <v>0</v>
      </c>
      <c r="K17" s="109">
        <v>550</v>
      </c>
      <c r="L17" s="110">
        <f>IF(ISERROR(V17),"",明細表!AJ331)</f>
        <v>0</v>
      </c>
      <c r="M17" s="107"/>
      <c r="N17" s="108"/>
      <c r="O17" s="107"/>
      <c r="P17" s="108"/>
      <c r="Q17" s="107"/>
      <c r="R17" s="108"/>
      <c r="S17" s="107">
        <f t="shared" si="0"/>
        <v>13550</v>
      </c>
      <c r="T17" s="108">
        <f t="shared" si="1"/>
        <v>0</v>
      </c>
      <c r="U17" s="58"/>
      <c r="V17" s="60">
        <f>明細表!AP335</f>
        <v>0</v>
      </c>
      <c r="W17" s="50"/>
      <c r="X17" s="52">
        <f>IF(ISERROR(V17),"",明細表!AU331)</f>
        <v>0</v>
      </c>
      <c r="Y17" s="39"/>
      <c r="BM17" s="21" t="e">
        <f>IF(ISERROR(V17),"",#REF!)</f>
        <v>#REF!</v>
      </c>
    </row>
    <row r="18" spans="1:66" s="21" customFormat="1" ht="24.6" customHeight="1">
      <c r="A18" s="161" t="s">
        <v>242</v>
      </c>
      <c r="B18" s="163" t="s">
        <v>243</v>
      </c>
      <c r="C18" s="173">
        <v>1000</v>
      </c>
      <c r="D18" s="108">
        <f>IF(ISERROR(V18),"",明細表!H351)</f>
        <v>0</v>
      </c>
      <c r="E18" s="107"/>
      <c r="F18" s="108"/>
      <c r="G18" s="107">
        <v>1000</v>
      </c>
      <c r="H18" s="108">
        <f>IF(ISERROR(V18),"",明細表!V351)</f>
        <v>0</v>
      </c>
      <c r="I18" s="107">
        <v>7150</v>
      </c>
      <c r="J18" s="108">
        <f>IF(ISERROR(V18),"",明細表!AC351)</f>
        <v>0</v>
      </c>
      <c r="K18" s="109">
        <v>350</v>
      </c>
      <c r="L18" s="110">
        <f>IF(ISERROR(V18),"",明細表!AJ351)</f>
        <v>0</v>
      </c>
      <c r="M18" s="107"/>
      <c r="N18" s="108"/>
      <c r="O18" s="107"/>
      <c r="P18" s="108"/>
      <c r="Q18" s="107"/>
      <c r="R18" s="108"/>
      <c r="S18" s="107">
        <f t="shared" si="0"/>
        <v>9500</v>
      </c>
      <c r="T18" s="108">
        <f t="shared" si="1"/>
        <v>0</v>
      </c>
      <c r="U18" s="58"/>
      <c r="V18" s="60">
        <f>明細表!AP377</f>
        <v>0</v>
      </c>
      <c r="W18" s="50"/>
      <c r="X18" s="52">
        <f>IF(ISERROR(V18),"",明細表!AU351)</f>
        <v>0</v>
      </c>
      <c r="Y18" s="39"/>
      <c r="BM18" s="21" t="e">
        <f>IF(ISERROR(V18),"",#REF!)</f>
        <v>#REF!</v>
      </c>
    </row>
    <row r="19" spans="1:66" s="21" customFormat="1" ht="24.6" customHeight="1">
      <c r="A19" s="161" t="s">
        <v>257</v>
      </c>
      <c r="B19" s="163" t="s">
        <v>258</v>
      </c>
      <c r="C19" s="173"/>
      <c r="D19" s="108"/>
      <c r="E19" s="107"/>
      <c r="F19" s="108"/>
      <c r="G19" s="107">
        <v>400</v>
      </c>
      <c r="H19" s="108">
        <f>IF(ISERROR(V19),"",明細表!V358)</f>
        <v>0</v>
      </c>
      <c r="I19" s="107">
        <v>3250</v>
      </c>
      <c r="J19" s="108">
        <f>IF(ISERROR(V19),"",明細表!AC358)</f>
        <v>0</v>
      </c>
      <c r="K19" s="109"/>
      <c r="L19" s="110"/>
      <c r="M19" s="107"/>
      <c r="N19" s="108"/>
      <c r="O19" s="107"/>
      <c r="P19" s="108"/>
      <c r="Q19" s="107"/>
      <c r="R19" s="108"/>
      <c r="S19" s="107">
        <f t="shared" si="0"/>
        <v>3650</v>
      </c>
      <c r="T19" s="108">
        <f t="shared" si="1"/>
        <v>0</v>
      </c>
      <c r="U19" s="58"/>
      <c r="V19" s="60">
        <f>明細表!AP377</f>
        <v>0</v>
      </c>
      <c r="W19" s="50"/>
      <c r="X19" s="52">
        <f>IF(ISERROR(V19),"",明細表!AU358)</f>
        <v>0</v>
      </c>
      <c r="Y19" s="39"/>
      <c r="BM19" s="21" t="e">
        <f>IF(ISERROR(V19),"",#REF!)</f>
        <v>#REF!</v>
      </c>
    </row>
    <row r="20" spans="1:66" s="21" customFormat="1" ht="24.6" customHeight="1">
      <c r="A20" s="161" t="s">
        <v>263</v>
      </c>
      <c r="B20" s="163" t="s">
        <v>264</v>
      </c>
      <c r="C20" s="173"/>
      <c r="D20" s="108"/>
      <c r="E20" s="107"/>
      <c r="F20" s="108"/>
      <c r="G20" s="107">
        <v>1650</v>
      </c>
      <c r="H20" s="108">
        <f>IF(ISERROR(V20),"",明細表!V369)</f>
        <v>0</v>
      </c>
      <c r="I20" s="107">
        <v>9050</v>
      </c>
      <c r="J20" s="108">
        <f>IF(ISERROR(V20),"",明細表!AC369)</f>
        <v>0</v>
      </c>
      <c r="K20" s="109">
        <v>100</v>
      </c>
      <c r="L20" s="110">
        <f>IF(ISERROR(V20),"",明細表!AJ369)</f>
        <v>0</v>
      </c>
      <c r="M20" s="107"/>
      <c r="N20" s="108"/>
      <c r="O20" s="107"/>
      <c r="P20" s="108"/>
      <c r="Q20" s="107"/>
      <c r="R20" s="108"/>
      <c r="S20" s="107">
        <f t="shared" si="0"/>
        <v>10800</v>
      </c>
      <c r="T20" s="108">
        <f t="shared" si="1"/>
        <v>0</v>
      </c>
      <c r="U20" s="58"/>
      <c r="V20" s="60">
        <f>明細表!AP377</f>
        <v>0</v>
      </c>
      <c r="W20" s="50"/>
      <c r="X20" s="52">
        <f>IF(ISERROR(V20),"",明細表!AU369)</f>
        <v>0</v>
      </c>
      <c r="Y20" s="39"/>
      <c r="BM20" s="21" t="e">
        <f>IF(ISERROR(V20),"",#REF!)</f>
        <v>#REF!</v>
      </c>
    </row>
    <row r="21" spans="1:66" s="21" customFormat="1" ht="24.6" customHeight="1">
      <c r="A21" s="161" t="s">
        <v>974</v>
      </c>
      <c r="B21" s="163" t="s">
        <v>272</v>
      </c>
      <c r="C21" s="173"/>
      <c r="D21" s="108"/>
      <c r="E21" s="107"/>
      <c r="F21" s="108"/>
      <c r="G21" s="107">
        <v>1100</v>
      </c>
      <c r="H21" s="108">
        <f>IF(ISERROR(V21),"",明細表!V390)</f>
        <v>0</v>
      </c>
      <c r="I21" s="107">
        <v>6800</v>
      </c>
      <c r="J21" s="108">
        <f>IF(ISERROR(V21),"",明細表!AC390)</f>
        <v>0</v>
      </c>
      <c r="K21" s="109"/>
      <c r="L21" s="110"/>
      <c r="M21" s="107"/>
      <c r="N21" s="108"/>
      <c r="O21" s="107"/>
      <c r="P21" s="108"/>
      <c r="Q21" s="107"/>
      <c r="R21" s="108"/>
      <c r="S21" s="107">
        <f t="shared" si="0"/>
        <v>7900</v>
      </c>
      <c r="T21" s="108">
        <f t="shared" si="1"/>
        <v>0</v>
      </c>
      <c r="U21" s="58"/>
      <c r="V21" s="60">
        <f>明細表!AP419</f>
        <v>0</v>
      </c>
      <c r="W21" s="50"/>
      <c r="X21" s="52">
        <f>IF(ISERROR(V21),"",明細表!AU390)</f>
        <v>0</v>
      </c>
      <c r="Y21" s="39"/>
      <c r="BM21" s="21" t="e">
        <f>IF(ISERROR(V21),"",#REF!)</f>
        <v>#REF!</v>
      </c>
    </row>
    <row r="22" spans="1:66" s="21" customFormat="1" ht="24.6" customHeight="1">
      <c r="A22" s="161" t="s">
        <v>279</v>
      </c>
      <c r="B22" s="163" t="s">
        <v>280</v>
      </c>
      <c r="C22" s="173"/>
      <c r="D22" s="108"/>
      <c r="E22" s="107">
        <v>200</v>
      </c>
      <c r="F22" s="108">
        <f>IF(ISERROR(V22),"",明細表!O404)</f>
        <v>0</v>
      </c>
      <c r="G22" s="107">
        <v>1800</v>
      </c>
      <c r="H22" s="108">
        <f>IF(ISERROR(V22),"",明細表!V404)</f>
        <v>0</v>
      </c>
      <c r="I22" s="107">
        <v>10600</v>
      </c>
      <c r="J22" s="108">
        <f>IF(ISERROR(V22),"",明細表!AC404)</f>
        <v>0</v>
      </c>
      <c r="K22" s="109">
        <v>300</v>
      </c>
      <c r="L22" s="110">
        <f>IF(ISERROR(V22),"",明細表!AJ404)</f>
        <v>0</v>
      </c>
      <c r="M22" s="107"/>
      <c r="N22" s="108"/>
      <c r="O22" s="107">
        <v>1650</v>
      </c>
      <c r="P22" s="108">
        <f>IF(ISERROR(V22),"",明細表!AQ411)</f>
        <v>0</v>
      </c>
      <c r="Q22" s="107"/>
      <c r="R22" s="108"/>
      <c r="S22" s="107">
        <f t="shared" si="0"/>
        <v>14550</v>
      </c>
      <c r="T22" s="108">
        <f t="shared" si="1"/>
        <v>0</v>
      </c>
      <c r="U22" s="58"/>
      <c r="V22" s="60">
        <f>明細表!AP419</f>
        <v>0</v>
      </c>
      <c r="W22" s="50"/>
      <c r="X22" s="52">
        <f>IF(ISERROR(V22),"",明細表!AU411)</f>
        <v>0</v>
      </c>
      <c r="Y22" s="39"/>
      <c r="BM22" s="21" t="e">
        <f>IF(ISERROR(V22),"",#REF!)</f>
        <v>#REF!</v>
      </c>
      <c r="BN22" s="21" t="e">
        <f>IF(ISERROR(V22),"",#REF!)</f>
        <v>#REF!</v>
      </c>
    </row>
    <row r="23" spans="1:66" s="21" customFormat="1" ht="24.6" customHeight="1">
      <c r="A23" s="161" t="s">
        <v>291</v>
      </c>
      <c r="B23" s="163" t="s">
        <v>292</v>
      </c>
      <c r="C23" s="174"/>
      <c r="D23" s="108"/>
      <c r="E23" s="107"/>
      <c r="F23" s="108"/>
      <c r="G23" s="107">
        <v>1300</v>
      </c>
      <c r="H23" s="108">
        <f>IF(ISERROR(V23),"",明細表!V439)</f>
        <v>0</v>
      </c>
      <c r="I23" s="107">
        <v>7350</v>
      </c>
      <c r="J23" s="108">
        <f>IF(ISERROR(V23),"",明細表!AC439)</f>
        <v>0</v>
      </c>
      <c r="K23" s="109">
        <v>300</v>
      </c>
      <c r="L23" s="110">
        <f>IF(ISERROR(V23),"",明細表!AJ439)</f>
        <v>0</v>
      </c>
      <c r="M23" s="107"/>
      <c r="N23" s="108"/>
      <c r="O23" s="107">
        <v>1700</v>
      </c>
      <c r="P23" s="108">
        <f>IF(ISERROR(V23),"",明細表!AQ446)</f>
        <v>0</v>
      </c>
      <c r="Q23" s="107"/>
      <c r="R23" s="108"/>
      <c r="S23" s="107">
        <f t="shared" si="0"/>
        <v>10650</v>
      </c>
      <c r="T23" s="108">
        <f t="shared" si="1"/>
        <v>0</v>
      </c>
      <c r="U23" s="58"/>
      <c r="V23" s="60">
        <f>明細表!AP461</f>
        <v>0</v>
      </c>
      <c r="W23" s="50"/>
      <c r="X23" s="52">
        <f>IF(ISERROR(V23),"",明細表!AU446)</f>
        <v>0</v>
      </c>
      <c r="Y23" s="39"/>
      <c r="BM23" s="21" t="e">
        <f>IF(ISERROR(V23),"",#REF!)</f>
        <v>#REF!</v>
      </c>
      <c r="BN23" s="21" t="e">
        <f>IF(ISERROR(V23),"",#REF!)</f>
        <v>#REF!</v>
      </c>
    </row>
    <row r="24" spans="1:66" s="21" customFormat="1" ht="24.6" customHeight="1">
      <c r="A24" s="161" t="s">
        <v>305</v>
      </c>
      <c r="B24" s="163" t="s">
        <v>306</v>
      </c>
      <c r="C24" s="173">
        <v>0</v>
      </c>
      <c r="D24" s="108">
        <f>IF(ISERROR(V24),"",明細表!H478)</f>
        <v>0</v>
      </c>
      <c r="E24" s="107"/>
      <c r="F24" s="108"/>
      <c r="G24" s="107">
        <v>4100</v>
      </c>
      <c r="H24" s="108">
        <f>IF(ISERROR(V24),"",明細表!V478)</f>
        <v>0</v>
      </c>
      <c r="I24" s="107">
        <v>7450</v>
      </c>
      <c r="J24" s="108">
        <f>IF(ISERROR(V24),"",明細表!AC478)</f>
        <v>0</v>
      </c>
      <c r="K24" s="109">
        <v>300</v>
      </c>
      <c r="L24" s="110">
        <f>IF(ISERROR(V24),"",明細表!AJ478)</f>
        <v>0</v>
      </c>
      <c r="M24" s="107"/>
      <c r="N24" s="108"/>
      <c r="O24" s="107"/>
      <c r="P24" s="108"/>
      <c r="Q24" s="107"/>
      <c r="R24" s="108"/>
      <c r="S24" s="107">
        <f t="shared" si="0"/>
        <v>11850</v>
      </c>
      <c r="T24" s="108">
        <f t="shared" si="1"/>
        <v>0</v>
      </c>
      <c r="U24" s="58"/>
      <c r="V24" s="60">
        <f>明細表!AP503</f>
        <v>0</v>
      </c>
      <c r="W24" s="50"/>
      <c r="X24" s="52">
        <f>IF(ISERROR(V24),"",明細表!AU478)</f>
        <v>0</v>
      </c>
      <c r="Y24" s="39"/>
      <c r="BM24" s="21" t="e">
        <f>IF(ISERROR(V24),"",#REF!)</f>
        <v>#REF!</v>
      </c>
    </row>
    <row r="25" spans="1:66" s="21" customFormat="1" ht="24.6" customHeight="1">
      <c r="A25" s="161" t="s">
        <v>318</v>
      </c>
      <c r="B25" s="163" t="s">
        <v>319</v>
      </c>
      <c r="C25" s="173"/>
      <c r="D25" s="108"/>
      <c r="E25" s="107"/>
      <c r="F25" s="108"/>
      <c r="G25" s="107">
        <v>750</v>
      </c>
      <c r="H25" s="108">
        <f>IF(ISERROR(V25),"",明細表!V484)</f>
        <v>0</v>
      </c>
      <c r="I25" s="107">
        <v>3100</v>
      </c>
      <c r="J25" s="108">
        <f>IF(ISERROR(V25),"",明細表!AC484)</f>
        <v>0</v>
      </c>
      <c r="K25" s="109">
        <v>150</v>
      </c>
      <c r="L25" s="110">
        <f>IF(ISERROR(V25),"",明細表!AJ484)</f>
        <v>0</v>
      </c>
      <c r="M25" s="107">
        <v>50</v>
      </c>
      <c r="N25" s="108">
        <f>IF(ISERROR(V25),"",明細表!AQ484)</f>
        <v>0</v>
      </c>
      <c r="O25" s="107"/>
      <c r="P25" s="108"/>
      <c r="Q25" s="107"/>
      <c r="R25" s="108"/>
      <c r="S25" s="107">
        <f t="shared" si="0"/>
        <v>4050</v>
      </c>
      <c r="T25" s="108">
        <f t="shared" si="1"/>
        <v>0</v>
      </c>
      <c r="U25" s="58"/>
      <c r="V25" s="60">
        <f>明細表!AP503</f>
        <v>0</v>
      </c>
      <c r="W25" s="50"/>
      <c r="X25" s="52">
        <f>IF(ISERROR(V25),"",明細表!AU484)</f>
        <v>0</v>
      </c>
      <c r="Y25" s="39"/>
      <c r="BM25" s="21" t="e">
        <f>IF(ISERROR(V25),"",#REF!)</f>
        <v>#REF!</v>
      </c>
    </row>
    <row r="26" spans="1:66" s="21" customFormat="1" ht="24.6" customHeight="1">
      <c r="A26" s="161" t="s">
        <v>325</v>
      </c>
      <c r="B26" s="163" t="s">
        <v>326</v>
      </c>
      <c r="C26" s="173"/>
      <c r="D26" s="108"/>
      <c r="E26" s="107"/>
      <c r="F26" s="108"/>
      <c r="G26" s="107">
        <v>2550</v>
      </c>
      <c r="H26" s="108">
        <f>IF(ISERROR(V26),"",明細表!V494)</f>
        <v>0</v>
      </c>
      <c r="I26" s="107">
        <v>12900</v>
      </c>
      <c r="J26" s="108">
        <f>IF(ISERROR(V26),"",明細表!AC494)</f>
        <v>0</v>
      </c>
      <c r="K26" s="109"/>
      <c r="L26" s="110"/>
      <c r="M26" s="107"/>
      <c r="N26" s="108"/>
      <c r="O26" s="107"/>
      <c r="P26" s="108"/>
      <c r="Q26" s="107"/>
      <c r="R26" s="108"/>
      <c r="S26" s="107">
        <f t="shared" si="0"/>
        <v>15450</v>
      </c>
      <c r="T26" s="108">
        <f t="shared" si="1"/>
        <v>0</v>
      </c>
      <c r="U26" s="58"/>
      <c r="V26" s="60">
        <f>明細表!AP503</f>
        <v>0</v>
      </c>
      <c r="W26" s="50"/>
      <c r="X26" s="52">
        <f>IF(ISERROR(V26),"",明細表!AU494)</f>
        <v>0</v>
      </c>
      <c r="Y26" s="39"/>
      <c r="BM26" s="21" t="e">
        <f>IF(ISERROR(V26),"",#REF!)</f>
        <v>#REF!</v>
      </c>
    </row>
    <row r="27" spans="1:66" s="21" customFormat="1" ht="24.6" customHeight="1">
      <c r="A27" s="161" t="s">
        <v>335</v>
      </c>
      <c r="B27" s="163" t="s">
        <v>336</v>
      </c>
      <c r="C27" s="173"/>
      <c r="D27" s="108"/>
      <c r="E27" s="107"/>
      <c r="F27" s="108"/>
      <c r="G27" s="107">
        <v>750</v>
      </c>
      <c r="H27" s="108">
        <f>IF(ISERROR(V27),"",明細表!V524)</f>
        <v>0</v>
      </c>
      <c r="I27" s="107">
        <v>6750</v>
      </c>
      <c r="J27" s="108">
        <f>IF(ISERROR(V27),"",明細表!AC524)</f>
        <v>0</v>
      </c>
      <c r="K27" s="109"/>
      <c r="L27" s="110"/>
      <c r="M27" s="107"/>
      <c r="N27" s="108"/>
      <c r="O27" s="107">
        <v>50</v>
      </c>
      <c r="P27" s="108">
        <f>IF(ISERROR(V27),"",明細表!AQ529)</f>
        <v>0</v>
      </c>
      <c r="Q27" s="107"/>
      <c r="R27" s="108"/>
      <c r="S27" s="107">
        <f t="shared" si="0"/>
        <v>7550</v>
      </c>
      <c r="T27" s="108">
        <f t="shared" si="1"/>
        <v>0</v>
      </c>
      <c r="U27" s="58"/>
      <c r="V27" s="60">
        <f>明細表!AP545</f>
        <v>0</v>
      </c>
      <c r="W27" s="50"/>
      <c r="X27" s="52">
        <f>IF(ISERROR(V27),"",明細表!AU529)</f>
        <v>0</v>
      </c>
      <c r="Y27" s="39"/>
      <c r="BM27" s="21" t="e">
        <f>IF(ISERROR(V27),"",#REF!)</f>
        <v>#REF!</v>
      </c>
      <c r="BN27" s="21" t="e">
        <f>IF(ISERROR(V27),"",#REF!)</f>
        <v>#REF!</v>
      </c>
    </row>
    <row r="28" spans="1:66" s="21" customFormat="1" ht="24.6" customHeight="1">
      <c r="A28" s="161" t="s">
        <v>353</v>
      </c>
      <c r="B28" s="163" t="s">
        <v>354</v>
      </c>
      <c r="C28" s="173"/>
      <c r="D28" s="108"/>
      <c r="E28" s="107"/>
      <c r="F28" s="108"/>
      <c r="G28" s="107"/>
      <c r="H28" s="108"/>
      <c r="I28" s="107">
        <v>2450</v>
      </c>
      <c r="J28" s="108">
        <f>IF(ISERROR(V28),"",明細表!AC539)</f>
        <v>0</v>
      </c>
      <c r="K28" s="109"/>
      <c r="L28" s="110"/>
      <c r="M28" s="107"/>
      <c r="N28" s="108"/>
      <c r="O28" s="107"/>
      <c r="P28" s="108"/>
      <c r="Q28" s="107"/>
      <c r="R28" s="108"/>
      <c r="S28" s="107">
        <f t="shared" si="0"/>
        <v>2450</v>
      </c>
      <c r="T28" s="108">
        <f t="shared" si="1"/>
        <v>0</v>
      </c>
      <c r="U28" s="58"/>
      <c r="V28" s="60">
        <f>明細表!AP545</f>
        <v>0</v>
      </c>
      <c r="W28" s="50"/>
      <c r="X28" s="52">
        <f>IF(ISERROR(V28),"",明細表!AU539)</f>
        <v>0</v>
      </c>
      <c r="Y28" s="39"/>
      <c r="BM28" s="21" t="e">
        <f>IF(ISERROR(V28),"",#REF!)</f>
        <v>#REF!</v>
      </c>
    </row>
    <row r="29" spans="1:66" s="21" customFormat="1" ht="24.6" customHeight="1">
      <c r="A29" s="161" t="s">
        <v>359</v>
      </c>
      <c r="B29" s="163" t="s">
        <v>360</v>
      </c>
      <c r="C29" s="173">
        <v>500</v>
      </c>
      <c r="D29" s="108">
        <f>IF(ISERROR(V29),"",明細表!H562)</f>
        <v>0</v>
      </c>
      <c r="E29" s="107">
        <v>350</v>
      </c>
      <c r="F29" s="108">
        <f>IF(ISERROR(V29),"",明細表!O562)</f>
        <v>0</v>
      </c>
      <c r="G29" s="107">
        <v>900</v>
      </c>
      <c r="H29" s="108">
        <f>IF(ISERROR(V29),"",明細表!V562)</f>
        <v>0</v>
      </c>
      <c r="I29" s="107">
        <v>5800</v>
      </c>
      <c r="J29" s="108">
        <f>IF(ISERROR(V29),"",明細表!AC562)</f>
        <v>0</v>
      </c>
      <c r="K29" s="109">
        <v>150</v>
      </c>
      <c r="L29" s="110">
        <f>IF(ISERROR(V29),"",明細表!AJ562)</f>
        <v>0</v>
      </c>
      <c r="M29" s="107"/>
      <c r="N29" s="108"/>
      <c r="O29" s="107"/>
      <c r="P29" s="108"/>
      <c r="Q29" s="107"/>
      <c r="R29" s="108"/>
      <c r="S29" s="107">
        <f t="shared" si="0"/>
        <v>7700</v>
      </c>
      <c r="T29" s="108">
        <f t="shared" si="1"/>
        <v>0</v>
      </c>
      <c r="U29" s="58"/>
      <c r="V29" s="60">
        <f>明細表!AP587</f>
        <v>0</v>
      </c>
      <c r="W29" s="50"/>
      <c r="X29" s="52">
        <f>IF(ISERROR(V29),"",明細表!AU562)</f>
        <v>0</v>
      </c>
      <c r="Y29" s="39"/>
      <c r="BM29" s="21" t="e">
        <f>IF(ISERROR(V29),"",#REF!)</f>
        <v>#REF!</v>
      </c>
    </row>
    <row r="30" spans="1:66" s="21" customFormat="1" ht="24.6" customHeight="1">
      <c r="A30" s="161" t="s">
        <v>373</v>
      </c>
      <c r="B30" s="163" t="s">
        <v>374</v>
      </c>
      <c r="C30" s="173">
        <v>700</v>
      </c>
      <c r="D30" s="108">
        <f>IF(ISERROR(V30),"",明細表!H581)</f>
        <v>0</v>
      </c>
      <c r="E30" s="107">
        <v>650</v>
      </c>
      <c r="F30" s="108">
        <f>IF(ISERROR(V30),"",明細表!O581)</f>
        <v>0</v>
      </c>
      <c r="G30" s="107">
        <v>2000</v>
      </c>
      <c r="H30" s="108">
        <f>IF(ISERROR(V30),"",明細表!V581)</f>
        <v>0</v>
      </c>
      <c r="I30" s="107">
        <v>9300</v>
      </c>
      <c r="J30" s="108">
        <f>IF(ISERROR(V30),"",明細表!AC581)</f>
        <v>0</v>
      </c>
      <c r="K30" s="109">
        <v>300</v>
      </c>
      <c r="L30" s="110">
        <f>IF(ISERROR(V30),"",明細表!AJ581)</f>
        <v>0</v>
      </c>
      <c r="M30" s="107"/>
      <c r="N30" s="108"/>
      <c r="O30" s="107"/>
      <c r="P30" s="108"/>
      <c r="Q30" s="107"/>
      <c r="R30" s="108"/>
      <c r="S30" s="107">
        <f t="shared" si="0"/>
        <v>12950</v>
      </c>
      <c r="T30" s="108">
        <f t="shared" si="1"/>
        <v>0</v>
      </c>
      <c r="U30" s="58"/>
      <c r="V30" s="60">
        <f>明細表!AP587</f>
        <v>0</v>
      </c>
      <c r="W30" s="50"/>
      <c r="X30" s="52">
        <f>IF(ISERROR(V30),"",明細表!AU581)</f>
        <v>0</v>
      </c>
      <c r="Y30" s="39"/>
      <c r="BM30" s="21" t="e">
        <f>IF(ISERROR(V30),"",#REF!)</f>
        <v>#REF!</v>
      </c>
    </row>
    <row r="31" spans="1:66" s="21" customFormat="1" ht="24.6" customHeight="1">
      <c r="A31" s="161" t="s">
        <v>400</v>
      </c>
      <c r="B31" s="163" t="s">
        <v>401</v>
      </c>
      <c r="C31" s="173">
        <v>0</v>
      </c>
      <c r="D31" s="108">
        <f>IF(ISERROR(V31),"",明細表!H610)</f>
        <v>0</v>
      </c>
      <c r="E31" s="107">
        <v>0</v>
      </c>
      <c r="F31" s="108">
        <f>IF(ISERROR(V31),"",明細表!O610)</f>
        <v>0</v>
      </c>
      <c r="G31" s="107">
        <v>3500</v>
      </c>
      <c r="H31" s="108">
        <f>IF(ISERROR(V31),"",明細表!V610)</f>
        <v>0</v>
      </c>
      <c r="I31" s="107">
        <v>20100</v>
      </c>
      <c r="J31" s="108">
        <f>IF(ISERROR(V31),"",明細表!AC610)</f>
        <v>0</v>
      </c>
      <c r="K31" s="109">
        <v>700</v>
      </c>
      <c r="L31" s="110">
        <f>IF(ISERROR(V31),"",明細表!AJ610)</f>
        <v>0</v>
      </c>
      <c r="M31" s="107">
        <v>850</v>
      </c>
      <c r="N31" s="108">
        <f>IF(ISERROR(V31),"",明細表!AQ610)</f>
        <v>0</v>
      </c>
      <c r="O31" s="107"/>
      <c r="P31" s="108"/>
      <c r="Q31" s="107"/>
      <c r="R31" s="108"/>
      <c r="S31" s="107">
        <f t="shared" si="0"/>
        <v>25150</v>
      </c>
      <c r="T31" s="108">
        <f t="shared" si="1"/>
        <v>0</v>
      </c>
      <c r="U31" s="58"/>
      <c r="V31" s="60">
        <f>明細表!AP629</f>
        <v>0</v>
      </c>
      <c r="W31" s="50"/>
      <c r="X31" s="52">
        <f>IF(ISERROR(V31),"",明細表!AU610)</f>
        <v>0</v>
      </c>
      <c r="Y31" s="39"/>
      <c r="BM31" s="21" t="e">
        <f>IF(ISERROR(V31),"",#REF!)</f>
        <v>#REF!</v>
      </c>
    </row>
    <row r="32" spans="1:66" s="21" customFormat="1" ht="24.6" customHeight="1">
      <c r="A32" s="161" t="s">
        <v>422</v>
      </c>
      <c r="B32" s="163" t="s">
        <v>423</v>
      </c>
      <c r="C32" s="107"/>
      <c r="D32" s="108"/>
      <c r="E32" s="107"/>
      <c r="F32" s="108"/>
      <c r="G32" s="107"/>
      <c r="H32" s="108"/>
      <c r="I32" s="107">
        <v>3350</v>
      </c>
      <c r="J32" s="108">
        <f>IF(ISERROR(V32),"",明細表!AC620)</f>
        <v>0</v>
      </c>
      <c r="K32" s="109"/>
      <c r="L32" s="110"/>
      <c r="M32" s="107"/>
      <c r="N32" s="108"/>
      <c r="O32" s="107"/>
      <c r="P32" s="108"/>
      <c r="Q32" s="107"/>
      <c r="R32" s="108"/>
      <c r="S32" s="107">
        <f t="shared" si="0"/>
        <v>3350</v>
      </c>
      <c r="T32" s="108">
        <f t="shared" si="1"/>
        <v>0</v>
      </c>
      <c r="U32" s="58"/>
      <c r="V32" s="60">
        <f>明細表!AP629</f>
        <v>0</v>
      </c>
      <c r="W32" s="50"/>
      <c r="X32" s="52">
        <f>IF(ISERROR(V32),"",明細表!AU620)</f>
        <v>0</v>
      </c>
      <c r="Y32" s="39"/>
      <c r="BM32" s="21" t="e">
        <f>IF(ISERROR(V32),"",#REF!)</f>
        <v>#REF!</v>
      </c>
    </row>
    <row r="33" spans="1:65" s="21" customFormat="1" ht="24.6" customHeight="1">
      <c r="A33" s="161" t="s">
        <v>428</v>
      </c>
      <c r="B33" s="163" t="s">
        <v>429</v>
      </c>
      <c r="C33" s="107"/>
      <c r="D33" s="108"/>
      <c r="E33" s="107"/>
      <c r="F33" s="108"/>
      <c r="G33" s="107">
        <v>350</v>
      </c>
      <c r="H33" s="108">
        <f>IF(ISERROR(V33),"",明細表!V642)</f>
        <v>0</v>
      </c>
      <c r="I33" s="107">
        <v>3550</v>
      </c>
      <c r="J33" s="108">
        <f>IF(ISERROR(V33),"",明細表!AC642)</f>
        <v>0</v>
      </c>
      <c r="K33" s="109">
        <v>50</v>
      </c>
      <c r="L33" s="110">
        <f>IF(ISERROR(V33),"",明細表!AJ642)</f>
        <v>0</v>
      </c>
      <c r="M33" s="107"/>
      <c r="N33" s="108"/>
      <c r="O33" s="107"/>
      <c r="P33" s="108"/>
      <c r="Q33" s="107"/>
      <c r="R33" s="108"/>
      <c r="S33" s="107">
        <f t="shared" si="0"/>
        <v>3950</v>
      </c>
      <c r="T33" s="108">
        <f t="shared" si="1"/>
        <v>0</v>
      </c>
      <c r="U33" s="58"/>
      <c r="V33" s="60">
        <f>明細表!AP671</f>
        <v>0</v>
      </c>
      <c r="W33" s="50"/>
      <c r="X33" s="52">
        <f>IF(ISERROR(V33),"",明細表!AU642)</f>
        <v>0</v>
      </c>
      <c r="Y33" s="39"/>
      <c r="BM33" s="21" t="e">
        <f>IF(ISERROR(V33),"",#REF!)</f>
        <v>#REF!</v>
      </c>
    </row>
    <row r="34" spans="1:65" s="21" customFormat="1" ht="24.6" customHeight="1">
      <c r="A34" s="161" t="s">
        <v>434</v>
      </c>
      <c r="B34" s="163" t="s">
        <v>435</v>
      </c>
      <c r="C34" s="107"/>
      <c r="D34" s="108"/>
      <c r="E34" s="107"/>
      <c r="F34" s="108"/>
      <c r="G34" s="107">
        <v>350</v>
      </c>
      <c r="H34" s="108">
        <f>IF(ISERROR(V34),"",明細表!V656)</f>
        <v>0</v>
      </c>
      <c r="I34" s="107">
        <v>7000</v>
      </c>
      <c r="J34" s="108">
        <f>IF(ISERROR(V34),"",明細表!AC656)</f>
        <v>0</v>
      </c>
      <c r="K34" s="109">
        <v>50</v>
      </c>
      <c r="L34" s="110">
        <f>IF(ISERROR(V34),"",明細表!AJ656)</f>
        <v>0</v>
      </c>
      <c r="M34" s="107"/>
      <c r="N34" s="108"/>
      <c r="O34" s="107"/>
      <c r="P34" s="108"/>
      <c r="Q34" s="107"/>
      <c r="R34" s="108"/>
      <c r="S34" s="107">
        <f t="shared" si="0"/>
        <v>7400</v>
      </c>
      <c r="T34" s="108">
        <f t="shared" si="1"/>
        <v>0</v>
      </c>
      <c r="U34" s="58"/>
      <c r="V34" s="60">
        <f>明細表!AP671</f>
        <v>0</v>
      </c>
      <c r="W34" s="50"/>
      <c r="X34" s="52">
        <f>IF(ISERROR(V34),"",明細表!AU656)</f>
        <v>0</v>
      </c>
      <c r="Y34" s="39"/>
      <c r="BM34" s="21" t="e">
        <f>IF(ISERROR(V34),"",#REF!)</f>
        <v>#REF!</v>
      </c>
    </row>
    <row r="35" spans="1:65" s="21" customFormat="1" ht="24.6" customHeight="1">
      <c r="A35" s="161" t="s">
        <v>447</v>
      </c>
      <c r="B35" s="163" t="s">
        <v>448</v>
      </c>
      <c r="C35" s="107"/>
      <c r="D35" s="108"/>
      <c r="E35" s="107"/>
      <c r="F35" s="108"/>
      <c r="G35" s="107">
        <v>150</v>
      </c>
      <c r="H35" s="108">
        <f>IF(ISERROR(V35),"",明細表!V667)</f>
        <v>0</v>
      </c>
      <c r="I35" s="107">
        <v>4600</v>
      </c>
      <c r="J35" s="108">
        <f>IF(ISERROR(V35),"",明細表!AC667)</f>
        <v>0</v>
      </c>
      <c r="K35" s="109"/>
      <c r="L35" s="110"/>
      <c r="M35" s="107"/>
      <c r="N35" s="108"/>
      <c r="O35" s="107"/>
      <c r="P35" s="108"/>
      <c r="Q35" s="107"/>
      <c r="R35" s="108"/>
      <c r="S35" s="107">
        <f t="shared" si="0"/>
        <v>4750</v>
      </c>
      <c r="T35" s="108">
        <f t="shared" si="1"/>
        <v>0</v>
      </c>
      <c r="U35" s="58"/>
      <c r="V35" s="60">
        <f>明細表!AP671</f>
        <v>0</v>
      </c>
      <c r="W35" s="50"/>
      <c r="X35" s="52">
        <f>IF(ISERROR(V35),"",明細表!AU667)</f>
        <v>0</v>
      </c>
      <c r="Y35" s="39"/>
      <c r="BM35" s="21" t="e">
        <f>IF(ISERROR(V35),"",#REF!)</f>
        <v>#REF!</v>
      </c>
    </row>
    <row r="36" spans="1:65" s="21" customFormat="1" ht="24.6" customHeight="1">
      <c r="A36" s="106"/>
      <c r="B36" s="105"/>
      <c r="C36" s="107"/>
      <c r="D36" s="108"/>
      <c r="E36" s="107"/>
      <c r="F36" s="108"/>
      <c r="G36" s="107"/>
      <c r="H36" s="108"/>
      <c r="I36" s="107"/>
      <c r="J36" s="108"/>
      <c r="K36" s="109"/>
      <c r="L36" s="110"/>
      <c r="M36" s="107"/>
      <c r="N36" s="108"/>
      <c r="O36" s="107"/>
      <c r="P36" s="108"/>
      <c r="Q36" s="107"/>
      <c r="R36" s="108"/>
      <c r="S36" s="107"/>
      <c r="T36" s="107"/>
      <c r="U36" s="59"/>
      <c r="V36" s="38"/>
      <c r="W36" s="39"/>
      <c r="X36" s="39"/>
      <c r="Y36" s="39"/>
    </row>
    <row r="37" spans="1:65" s="21" customFormat="1" ht="24.6" customHeight="1">
      <c r="A37" s="106"/>
      <c r="B37" s="88"/>
      <c r="C37" s="111">
        <f t="shared" ref="C37:N37" si="2">SUM(C8:C36)</f>
        <v>42800</v>
      </c>
      <c r="D37" s="110">
        <f t="shared" si="2"/>
        <v>0</v>
      </c>
      <c r="E37" s="109">
        <f t="shared" si="2"/>
        <v>10300</v>
      </c>
      <c r="F37" s="110">
        <f t="shared" si="2"/>
        <v>0</v>
      </c>
      <c r="G37" s="109">
        <f t="shared" si="2"/>
        <v>64000</v>
      </c>
      <c r="H37" s="110">
        <f t="shared" si="2"/>
        <v>0</v>
      </c>
      <c r="I37" s="109">
        <f t="shared" si="2"/>
        <v>322400</v>
      </c>
      <c r="J37" s="110">
        <f t="shared" si="2"/>
        <v>0</v>
      </c>
      <c r="K37" s="109">
        <f t="shared" si="2"/>
        <v>18150</v>
      </c>
      <c r="L37" s="110">
        <f t="shared" si="2"/>
        <v>0</v>
      </c>
      <c r="M37" s="109">
        <f t="shared" si="2"/>
        <v>3750</v>
      </c>
      <c r="N37" s="110">
        <f t="shared" si="2"/>
        <v>0</v>
      </c>
      <c r="O37" s="109">
        <f t="shared" ref="O37:P37" si="3">SUM(O8:O36)</f>
        <v>3650</v>
      </c>
      <c r="P37" s="110">
        <f t="shared" si="3"/>
        <v>0</v>
      </c>
      <c r="Q37" s="109">
        <f>SUM(Q8:Q36)</f>
        <v>500</v>
      </c>
      <c r="R37" s="110">
        <f>SUM(R8:R36)</f>
        <v>0</v>
      </c>
      <c r="S37" s="109">
        <f>SUM(S8:S36)</f>
        <v>465550</v>
      </c>
      <c r="T37" s="110">
        <f>SUM(T8:T36)</f>
        <v>0</v>
      </c>
      <c r="U37" s="59"/>
      <c r="V37" s="38"/>
      <c r="W37" s="39"/>
      <c r="X37" s="39"/>
      <c r="Y37" s="39"/>
    </row>
    <row r="38" spans="1:65" s="21" customFormat="1" ht="24.6" customHeight="1">
      <c r="A38" s="86"/>
      <c r="B38" s="19"/>
      <c r="C38" s="19"/>
      <c r="D38" s="26"/>
      <c r="E38" s="26"/>
      <c r="F38" s="26"/>
      <c r="G38" s="26"/>
      <c r="H38" s="26"/>
      <c r="I38" s="26"/>
      <c r="J38" s="26"/>
      <c r="K38" s="15"/>
      <c r="L38" s="28"/>
      <c r="M38" s="26"/>
      <c r="N38" s="26"/>
      <c r="O38" s="27" t="s">
        <v>26</v>
      </c>
      <c r="P38" s="27"/>
      <c r="Q38" s="27"/>
      <c r="R38" s="209">
        <v>44713</v>
      </c>
      <c r="S38" s="210"/>
      <c r="T38" s="177" t="s">
        <v>1310</v>
      </c>
      <c r="U38" s="46"/>
      <c r="V38" s="38"/>
      <c r="W38" s="39"/>
      <c r="X38" s="39"/>
      <c r="Y38" s="39"/>
    </row>
    <row r="39" spans="1:65" s="21" customFormat="1" ht="18">
      <c r="A39" s="86"/>
      <c r="B39" s="30"/>
      <c r="C39" s="30"/>
      <c r="D39" s="31"/>
      <c r="E39" s="26"/>
      <c r="F39" s="31"/>
      <c r="G39" s="26"/>
      <c r="H39" s="31"/>
      <c r="I39" s="26"/>
      <c r="J39" s="31"/>
      <c r="K39" s="26"/>
      <c r="L39" s="31"/>
      <c r="M39" s="26"/>
      <c r="N39" s="31"/>
      <c r="O39" s="26"/>
      <c r="P39" s="31"/>
      <c r="Q39" s="26"/>
      <c r="R39" s="31"/>
      <c r="S39" s="26"/>
      <c r="T39" s="31"/>
      <c r="U39" s="31"/>
      <c r="V39" s="38"/>
      <c r="W39" s="39"/>
      <c r="X39" s="39"/>
      <c r="Y39" s="39"/>
    </row>
    <row r="40" spans="1:65" s="21" customFormat="1" ht="18">
      <c r="A40" s="86"/>
      <c r="B40" s="30"/>
      <c r="C40" s="30"/>
      <c r="D40" s="20"/>
      <c r="E40" s="20"/>
      <c r="F40" s="20"/>
      <c r="G40" s="20"/>
      <c r="H40" s="20"/>
      <c r="I40" s="20"/>
      <c r="J40" s="20"/>
      <c r="M40" s="20"/>
      <c r="N40" s="20"/>
      <c r="O40" s="20"/>
      <c r="V40" s="38"/>
      <c r="W40" s="39"/>
      <c r="X40" s="39"/>
      <c r="Y40" s="39"/>
    </row>
    <row r="41" spans="1:65"/>
    <row r="42" spans="1:65"/>
    <row r="43" spans="1:65"/>
    <row r="44" spans="1:65"/>
    <row r="45" spans="1:65"/>
    <row r="46" spans="1:65"/>
    <row r="47" spans="1:65"/>
    <row r="48" spans="1:65"/>
    <row r="49"/>
    <row r="50"/>
  </sheetData>
  <sheetProtection algorithmName="SHA-512" hashValue="TnjkE7z26tS0PuQJjpQCN+25IbllMDFqTFIaY5tcaSiH58s45f9KZx76wcxMq/QwxuyypguxpPSxbqps3BQwLg==" saltValue="YitaEyQ+bh/5QltQ1dOU0g==" spinCount="100000" sheet="1" formatCells="0"/>
  <customSheetViews>
    <customSheetView guid="{2B2F1AC7-2410-4D2C-B885-C8BEB9AD4DC1}" scale="50" showPageBreaks="1" showGridLines="0" printArea="1" hiddenColumns="1" view="pageBreakPreview">
      <pane xSplit="1" ySplit="7" topLeftCell="E8" activePane="bottomRight" state="frozen"/>
      <selection pane="bottomRight" activeCell="U18" sqref="U18"/>
      <rowBreaks count="1" manualBreakCount="1">
        <brk id="41" max="16383" man="1"/>
      </rowBreaks>
      <pageMargins left="0.98425196850393704" right="0.39370078740157483" top="0.35433070866141736" bottom="0.35433070866141736" header="0.27559055118110237" footer="0.23622047244094491"/>
      <pageSetup paperSize="9" scale="52" orientation="landscape" r:id="rId1"/>
      <headerFooter alignWithMargins="0"/>
    </customSheetView>
  </customSheetViews>
  <mergeCells count="21">
    <mergeCell ref="S3:T3"/>
    <mergeCell ref="Q4:R4"/>
    <mergeCell ref="S4:T5"/>
    <mergeCell ref="Q5:R5"/>
    <mergeCell ref="A1:H1"/>
    <mergeCell ref="L4:M5"/>
    <mergeCell ref="A4:H5"/>
    <mergeCell ref="I4:K5"/>
    <mergeCell ref="N4:P5"/>
    <mergeCell ref="R38:S38"/>
    <mergeCell ref="O6:P6"/>
    <mergeCell ref="S6:T6"/>
    <mergeCell ref="Q6:R6"/>
    <mergeCell ref="A7:B7"/>
    <mergeCell ref="I6:J6"/>
    <mergeCell ref="M6:N6"/>
    <mergeCell ref="C6:D6"/>
    <mergeCell ref="E6:F6"/>
    <mergeCell ref="G6:H6"/>
    <mergeCell ref="K6:L6"/>
    <mergeCell ref="A6:B6"/>
  </mergeCells>
  <phoneticPr fontId="3"/>
  <hyperlinks>
    <hyperlink ref="B8" location="岡山市北区A" display="岡山市北区A" xr:uid="{00000000-0004-0000-0100-000000000000}"/>
    <hyperlink ref="B9" location="岡山市北区Ｂ" display="岡山市北区B" xr:uid="{00000000-0004-0000-0100-000001000000}"/>
    <hyperlink ref="B10" location="岡山市中区" display="岡山市中区" xr:uid="{00000000-0004-0000-0100-000002000000}"/>
    <hyperlink ref="B11" location="岡山市東区" display="岡山市東区" xr:uid="{00000000-0004-0000-0100-000003000000}"/>
    <hyperlink ref="B12" location="岡山市南区" display="岡山市南区" xr:uid="{00000000-0004-0000-0100-000004000000}"/>
    <hyperlink ref="B13" location="玉野市" display="玉野市" xr:uid="{00000000-0004-0000-0100-000005000000}"/>
    <hyperlink ref="B14" location="倉敷市A" display="倉敷市（倉敷）" xr:uid="{00000000-0004-0000-0100-000006000000}"/>
    <hyperlink ref="B15" location="倉敷市B" display="倉敷市（水島）" xr:uid="{00000000-0004-0000-0100-000007000000}"/>
    <hyperlink ref="B16" location="倉敷市C" display="倉敷市（玉島）" xr:uid="{00000000-0004-0000-0100-000008000000}"/>
    <hyperlink ref="B17" location="倉敷市D" display="倉敷市（児島）" xr:uid="{00000000-0004-0000-0100-000009000000}"/>
    <hyperlink ref="B18" location="備前市" display="備前市" xr:uid="{00000000-0004-0000-0100-00000A000000}"/>
    <hyperlink ref="B19" location="和気郡" display="和気郡" xr:uid="{00000000-0004-0000-0100-00000B000000}"/>
    <hyperlink ref="B20" location="赤磐市" display="赤磐市" xr:uid="{00000000-0004-0000-0100-00000C000000}"/>
    <hyperlink ref="B21" location="瀬戸内市" display="瀬戸内市" xr:uid="{00000000-0004-0000-0100-00000D000000}"/>
    <hyperlink ref="B22" location="笠岡市" display="笠岡市" xr:uid="{00000000-0004-0000-0100-00000E000000}"/>
    <hyperlink ref="B23" location="井原市" display="井原市" xr:uid="{00000000-0004-0000-0100-00000F000000}"/>
    <hyperlink ref="B24" location="浅口市" display="浅口市" xr:uid="{00000000-0004-0000-0100-000010000000}"/>
    <hyperlink ref="B25" location="小田郡" display="小田郡" xr:uid="{00000000-0004-0000-0100-000011000000}"/>
    <hyperlink ref="B26" location="総社市" display="総社市" xr:uid="{00000000-0004-0000-0100-000012000000}"/>
    <hyperlink ref="B27" location="高梁市" display="高梁市" xr:uid="{00000000-0004-0000-0100-000013000000}"/>
    <hyperlink ref="B28" location="加賀郡" display="加賀郡" xr:uid="{00000000-0004-0000-0100-000014000000}"/>
    <hyperlink ref="B29" location="新見市" display="新見市" xr:uid="{00000000-0004-0000-0100-000015000000}"/>
    <hyperlink ref="B30" location="真庭市" display="真庭市" xr:uid="{00000000-0004-0000-0100-000016000000}"/>
    <hyperlink ref="B31" location="津山市" display="津山市" xr:uid="{00000000-0004-0000-0100-000017000000}"/>
    <hyperlink ref="B32" location="苫田郡" display="苫田郡" xr:uid="{00000000-0004-0000-0100-000018000000}"/>
    <hyperlink ref="B33" location="勝田郡" display="勝田郡" xr:uid="{00000000-0004-0000-0100-000019000000}"/>
    <hyperlink ref="B34" location="美作市" display="美作市" xr:uid="{00000000-0004-0000-0100-00001A000000}"/>
    <hyperlink ref="B35" location="久米郡" display="久米郡" xr:uid="{00000000-0004-0000-0100-00001B000000}"/>
  </hyperlinks>
  <pageMargins left="0.98425196850393704" right="0.19685039370078741" top="0.35433070866141736" bottom="0.15748031496062992" header="0.27559055118110237" footer="3.937007874015748E-2"/>
  <pageSetup paperSize="9" scale="65" orientation="landscape" r:id="rId2"/>
  <headerFooter alignWithMargins="0"/>
  <rowBreaks count="1" manualBreakCount="1">
    <brk id="4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indexed="13"/>
    <pageSetUpPr fitToPage="1"/>
  </sheetPr>
  <dimension ref="A1:KH700"/>
  <sheetViews>
    <sheetView topLeftCell="B1" zoomScale="48" zoomScaleNormal="48" workbookViewId="0">
      <selection activeCell="B1" sqref="B1:G3"/>
    </sheetView>
  </sheetViews>
  <sheetFormatPr defaultColWidth="0" defaultRowHeight="21" zeroHeight="1"/>
  <cols>
    <col min="1" max="1" width="9.125" hidden="1" customWidth="1"/>
    <col min="2" max="2" width="14.625" customWidth="1"/>
    <col min="3" max="3" width="2.125" customWidth="1"/>
    <col min="4" max="4" width="0.875" customWidth="1"/>
    <col min="5" max="5" width="4.75" customWidth="1"/>
    <col min="6" max="6" width="14" customWidth="1"/>
    <col min="7" max="8" width="9.625" customWidth="1"/>
    <col min="9" max="9" width="4.625" customWidth="1"/>
    <col min="10" max="10" width="2.125" customWidth="1"/>
    <col min="11" max="11" width="0.875" customWidth="1"/>
    <col min="12" max="12" width="4.75" customWidth="1"/>
    <col min="13" max="13" width="14" customWidth="1"/>
    <col min="14" max="15" width="9.625" customWidth="1"/>
    <col min="16" max="16" width="4.625" customWidth="1"/>
    <col min="17" max="17" width="2.125" customWidth="1"/>
    <col min="18" max="18" width="0.875" customWidth="1"/>
    <col min="19" max="19" width="4.75" customWidth="1"/>
    <col min="20" max="20" width="14" customWidth="1"/>
    <col min="21" max="22" width="9.625" customWidth="1"/>
    <col min="23" max="23" width="4.625" customWidth="1"/>
    <col min="24" max="24" width="2.125" customWidth="1"/>
    <col min="25" max="25" width="0.875" customWidth="1"/>
    <col min="26" max="26" width="4.75" customWidth="1"/>
    <col min="27" max="27" width="14" customWidth="1"/>
    <col min="28" max="29" width="9.625" customWidth="1"/>
    <col min="30" max="30" width="4.625" customWidth="1"/>
    <col min="31" max="31" width="2.125" customWidth="1"/>
    <col min="32" max="32" width="0.875" customWidth="1"/>
    <col min="33" max="33" width="4.75" customWidth="1"/>
    <col min="34" max="34" width="14" customWidth="1"/>
    <col min="35" max="36" width="9.625" customWidth="1"/>
    <col min="37" max="37" width="4.625" customWidth="1"/>
    <col min="38" max="38" width="2.125" customWidth="1"/>
    <col min="39" max="39" width="0.875" customWidth="1"/>
    <col min="40" max="40" width="4.75" customWidth="1"/>
    <col min="41" max="41" width="14" customWidth="1"/>
    <col min="42" max="43" width="9.625" customWidth="1"/>
    <col min="44" max="44" width="4.625" customWidth="1"/>
    <col min="45" max="45" width="6.625" customWidth="1"/>
    <col min="46" max="48" width="6.625" hidden="1" customWidth="1"/>
    <col min="49" max="55" width="6.625" style="96" hidden="1" customWidth="1"/>
    <col min="56" max="56" width="6.625" hidden="1" customWidth="1"/>
    <col min="57" max="64" width="6.625" style="96" hidden="1" customWidth="1"/>
    <col min="65" max="65" width="6.625" customWidth="1"/>
    <col min="66" max="256" width="9" hidden="1" customWidth="1"/>
    <col min="257" max="294" width="0" hidden="1" customWidth="1"/>
    <col min="295" max="16384" width="9" hidden="1"/>
  </cols>
  <sheetData>
    <row r="1" spans="1:64" ht="16.5" customHeight="1">
      <c r="A1" t="s">
        <v>968</v>
      </c>
      <c r="B1" s="254" t="s">
        <v>484</v>
      </c>
      <c r="C1" s="255"/>
      <c r="D1" s="255"/>
      <c r="E1" s="255"/>
      <c r="F1" s="255"/>
      <c r="G1" s="256"/>
      <c r="H1" s="3" t="s">
        <v>478</v>
      </c>
      <c r="I1" s="4"/>
      <c r="J1" s="77"/>
      <c r="K1" s="77"/>
      <c r="L1" s="78"/>
      <c r="M1" s="5" t="s">
        <v>16</v>
      </c>
      <c r="N1" s="6"/>
      <c r="O1" s="6"/>
      <c r="P1" s="6"/>
      <c r="Q1" s="6"/>
      <c r="R1" s="6"/>
      <c r="S1" s="6"/>
      <c r="T1" s="6"/>
      <c r="U1" s="6"/>
      <c r="V1" s="6"/>
      <c r="W1" s="7"/>
      <c r="X1" s="5" t="s">
        <v>13</v>
      </c>
      <c r="Y1" s="6"/>
      <c r="Z1" s="6"/>
      <c r="AA1" s="6"/>
      <c r="AB1" s="6"/>
      <c r="AC1" s="7"/>
      <c r="AD1" s="8" t="s">
        <v>14</v>
      </c>
      <c r="AE1" s="79"/>
      <c r="AF1" s="79"/>
      <c r="AG1" s="79"/>
      <c r="AH1" s="9"/>
      <c r="AI1" s="5" t="s">
        <v>17</v>
      </c>
      <c r="AJ1" s="6"/>
      <c r="AK1" s="6"/>
      <c r="AL1" s="6"/>
      <c r="AM1" s="7"/>
      <c r="AN1" s="5" t="s">
        <v>1032</v>
      </c>
      <c r="AO1" s="78"/>
      <c r="AP1" s="257">
        <f>基本・配布部数合計!$R$38</f>
        <v>44713</v>
      </c>
      <c r="AQ1" s="253"/>
      <c r="AR1" s="253"/>
      <c r="AT1" s="293" t="s">
        <v>934</v>
      </c>
      <c r="AU1" s="293"/>
      <c r="AV1" s="89"/>
      <c r="AW1" s="276" t="s">
        <v>935</v>
      </c>
      <c r="AX1" s="277"/>
      <c r="AY1" s="277"/>
      <c r="AZ1" s="277"/>
      <c r="BA1" s="277"/>
      <c r="BB1" s="277"/>
      <c r="BC1" s="277"/>
      <c r="BD1" s="113"/>
      <c r="BE1" s="278" t="s">
        <v>936</v>
      </c>
      <c r="BF1" s="277"/>
      <c r="BG1" s="277"/>
      <c r="BH1" s="277"/>
      <c r="BI1" s="277"/>
      <c r="BJ1" s="277"/>
      <c r="BK1" s="277"/>
      <c r="BL1" s="277"/>
    </row>
    <row r="2" spans="1:64" ht="16.5" customHeight="1">
      <c r="A2" t="s">
        <v>968</v>
      </c>
      <c r="B2" s="254"/>
      <c r="C2" s="255"/>
      <c r="D2" s="255"/>
      <c r="E2" s="255"/>
      <c r="F2" s="255"/>
      <c r="G2" s="256"/>
      <c r="H2" s="252" t="str">
        <f>IF(AP41=0,"",申込書!$D$18)</f>
        <v/>
      </c>
      <c r="I2" s="253"/>
      <c r="J2" s="253"/>
      <c r="K2" s="253"/>
      <c r="L2" s="236"/>
      <c r="M2" s="290" t="str">
        <f>IF(AP41=0,"",申込書!$F$12)</f>
        <v/>
      </c>
      <c r="N2" s="253"/>
      <c r="O2" s="253"/>
      <c r="P2" s="253"/>
      <c r="Q2" s="253"/>
      <c r="R2" s="253"/>
      <c r="S2" s="253"/>
      <c r="T2" s="253"/>
      <c r="U2" s="253"/>
      <c r="V2" s="253"/>
      <c r="W2" s="236"/>
      <c r="X2" s="264" t="str">
        <f>IF(AP41=0,"",申込書!$D$14)</f>
        <v/>
      </c>
      <c r="Y2" s="265"/>
      <c r="Z2" s="265"/>
      <c r="AA2" s="265"/>
      <c r="AB2" s="265"/>
      <c r="AC2" s="266"/>
      <c r="AD2" s="289" t="str">
        <f>IF(AP41=0,"",申込書!$D$15)</f>
        <v/>
      </c>
      <c r="AE2" s="271"/>
      <c r="AF2" s="271"/>
      <c r="AG2" s="271"/>
      <c r="AH2" s="231"/>
      <c r="AI2" s="270" t="str">
        <f>IF(AP41=0,"",基本・配布部数合計!$T$37)</f>
        <v/>
      </c>
      <c r="AJ2" s="271"/>
      <c r="AK2" s="271"/>
      <c r="AL2" s="271"/>
      <c r="AM2" s="231"/>
      <c r="AN2" s="258" t="str">
        <f>IF(AP41=0,"",申込書!$D$5)</f>
        <v/>
      </c>
      <c r="AO2" s="259"/>
      <c r="AP2" s="273" t="s">
        <v>506</v>
      </c>
      <c r="AQ2" s="274"/>
      <c r="AR2" s="274"/>
      <c r="AT2" s="93" t="s">
        <v>935</v>
      </c>
      <c r="AU2" s="93" t="s">
        <v>936</v>
      </c>
      <c r="AV2" s="94"/>
      <c r="AW2" s="114" t="s">
        <v>471</v>
      </c>
      <c r="AX2" s="115" t="s">
        <v>472</v>
      </c>
      <c r="AY2" s="100" t="s">
        <v>568</v>
      </c>
      <c r="AZ2" s="99" t="s">
        <v>569</v>
      </c>
      <c r="BA2" s="116" t="s">
        <v>746</v>
      </c>
      <c r="BB2" s="117" t="s">
        <v>749</v>
      </c>
      <c r="BC2" s="98" t="s">
        <v>505</v>
      </c>
      <c r="BD2" s="113"/>
      <c r="BE2" s="114" t="s">
        <v>471</v>
      </c>
      <c r="BF2" s="115" t="s">
        <v>472</v>
      </c>
      <c r="BG2" s="100" t="s">
        <v>568</v>
      </c>
      <c r="BH2" s="99" t="s">
        <v>569</v>
      </c>
      <c r="BI2" s="116" t="s">
        <v>746</v>
      </c>
      <c r="BJ2" s="117" t="s">
        <v>749</v>
      </c>
      <c r="BK2" s="99" t="s">
        <v>965</v>
      </c>
      <c r="BL2" s="98" t="s">
        <v>505</v>
      </c>
    </row>
    <row r="3" spans="1:64" ht="16.5" customHeight="1">
      <c r="A3" t="s">
        <v>968</v>
      </c>
      <c r="B3" s="255"/>
      <c r="C3" s="255"/>
      <c r="D3" s="255"/>
      <c r="E3" s="255"/>
      <c r="F3" s="255"/>
      <c r="G3" s="256"/>
      <c r="H3" s="237"/>
      <c r="I3" s="238"/>
      <c r="J3" s="238"/>
      <c r="K3" s="238"/>
      <c r="L3" s="239"/>
      <c r="M3" s="237"/>
      <c r="N3" s="238"/>
      <c r="O3" s="238"/>
      <c r="P3" s="238"/>
      <c r="Q3" s="238"/>
      <c r="R3" s="238"/>
      <c r="S3" s="238"/>
      <c r="T3" s="238"/>
      <c r="U3" s="238"/>
      <c r="V3" s="238"/>
      <c r="W3" s="239"/>
      <c r="X3" s="267"/>
      <c r="Y3" s="268"/>
      <c r="Z3" s="268"/>
      <c r="AA3" s="268"/>
      <c r="AB3" s="268"/>
      <c r="AC3" s="269"/>
      <c r="AD3" s="232"/>
      <c r="AE3" s="272"/>
      <c r="AF3" s="272"/>
      <c r="AG3" s="272"/>
      <c r="AH3" s="233"/>
      <c r="AI3" s="232"/>
      <c r="AJ3" s="272"/>
      <c r="AK3" s="272"/>
      <c r="AL3" s="272"/>
      <c r="AM3" s="233"/>
      <c r="AN3" s="260" t="str">
        <f>IF(AP41=0,"",申込書!$D$6)</f>
        <v/>
      </c>
      <c r="AO3" s="261"/>
      <c r="AP3" s="275"/>
      <c r="AQ3" s="274"/>
      <c r="AR3" s="274"/>
      <c r="AT3" s="90"/>
      <c r="AU3" s="90"/>
      <c r="AW3" s="118" t="s">
        <v>977</v>
      </c>
      <c r="AX3" s="119" t="s">
        <v>979</v>
      </c>
      <c r="AY3" s="120" t="s">
        <v>981</v>
      </c>
      <c r="AZ3" s="121" t="s">
        <v>983</v>
      </c>
      <c r="BA3" s="122" t="s">
        <v>985</v>
      </c>
      <c r="BB3" s="123" t="s">
        <v>987</v>
      </c>
      <c r="BC3" s="124" t="s">
        <v>991</v>
      </c>
      <c r="BD3" s="113"/>
      <c r="BE3" s="118" t="s">
        <v>977</v>
      </c>
      <c r="BF3" s="119" t="s">
        <v>979</v>
      </c>
      <c r="BG3" s="120" t="s">
        <v>981</v>
      </c>
      <c r="BH3" s="121" t="s">
        <v>983</v>
      </c>
      <c r="BI3" s="122" t="s">
        <v>985</v>
      </c>
      <c r="BJ3" s="123" t="s">
        <v>987</v>
      </c>
      <c r="BK3" s="121" t="s">
        <v>989</v>
      </c>
      <c r="BL3" s="124" t="s">
        <v>991</v>
      </c>
    </row>
    <row r="4" spans="1:64" ht="16.5" customHeight="1">
      <c r="A4" t="s">
        <v>968</v>
      </c>
      <c r="AQ4" s="287">
        <v>1</v>
      </c>
      <c r="AR4" s="288"/>
      <c r="AT4" s="90"/>
      <c r="AU4" s="90"/>
      <c r="AW4" s="118"/>
      <c r="AX4" s="119"/>
      <c r="AY4" s="120"/>
      <c r="AZ4" s="121"/>
      <c r="BA4" s="122"/>
      <c r="BB4" s="123"/>
      <c r="BC4" s="124"/>
      <c r="BD4" s="113"/>
      <c r="BE4" s="118"/>
      <c r="BF4" s="119"/>
      <c r="BG4" s="120"/>
      <c r="BH4" s="121"/>
      <c r="BI4" s="122"/>
      <c r="BJ4" s="123"/>
      <c r="BK4" s="121"/>
      <c r="BL4" s="124"/>
    </row>
    <row r="5" spans="1:64" ht="29.1" customHeight="1">
      <c r="A5" t="s">
        <v>968</v>
      </c>
      <c r="B5" s="103"/>
      <c r="C5" s="279" t="s">
        <v>498</v>
      </c>
      <c r="D5" s="280"/>
      <c r="E5" s="280"/>
      <c r="F5" s="280"/>
      <c r="G5" s="280"/>
      <c r="H5" s="280"/>
      <c r="I5" s="281"/>
      <c r="J5" s="279" t="s">
        <v>499</v>
      </c>
      <c r="K5" s="280"/>
      <c r="L5" s="280"/>
      <c r="M5" s="280"/>
      <c r="N5" s="280"/>
      <c r="O5" s="280"/>
      <c r="P5" s="281"/>
      <c r="Q5" s="279" t="s">
        <v>500</v>
      </c>
      <c r="R5" s="280"/>
      <c r="S5" s="280"/>
      <c r="T5" s="280"/>
      <c r="U5" s="280"/>
      <c r="V5" s="280"/>
      <c r="W5" s="281"/>
      <c r="X5" s="279" t="s">
        <v>502</v>
      </c>
      <c r="Y5" s="280"/>
      <c r="Z5" s="280"/>
      <c r="AA5" s="280"/>
      <c r="AB5" s="280"/>
      <c r="AC5" s="280"/>
      <c r="AD5" s="281"/>
      <c r="AE5" s="279" t="s">
        <v>504</v>
      </c>
      <c r="AF5" s="280"/>
      <c r="AG5" s="280"/>
      <c r="AH5" s="280"/>
      <c r="AI5" s="280"/>
      <c r="AJ5" s="280"/>
      <c r="AK5" s="281"/>
      <c r="AL5" s="279" t="s">
        <v>501</v>
      </c>
      <c r="AM5" s="280"/>
      <c r="AN5" s="280"/>
      <c r="AO5" s="280"/>
      <c r="AP5" s="280"/>
      <c r="AQ5" s="280"/>
      <c r="AR5" s="281"/>
      <c r="AT5" s="95" t="s">
        <v>934</v>
      </c>
      <c r="AU5" s="95"/>
      <c r="AV5" s="96"/>
      <c r="AW5" s="118" t="s">
        <v>976</v>
      </c>
      <c r="AX5" s="119" t="s">
        <v>978</v>
      </c>
      <c r="AY5" s="120" t="s">
        <v>980</v>
      </c>
      <c r="AZ5" s="121" t="s">
        <v>982</v>
      </c>
      <c r="BA5" s="122" t="s">
        <v>984</v>
      </c>
      <c r="BB5" s="123" t="s">
        <v>986</v>
      </c>
      <c r="BC5" s="124" t="s">
        <v>990</v>
      </c>
      <c r="BD5" s="113"/>
      <c r="BE5" s="118" t="s">
        <v>471</v>
      </c>
      <c r="BF5" s="119" t="s">
        <v>472</v>
      </c>
      <c r="BG5" s="120" t="s">
        <v>568</v>
      </c>
      <c r="BH5" s="121" t="s">
        <v>992</v>
      </c>
      <c r="BI5" s="122" t="s">
        <v>746</v>
      </c>
      <c r="BJ5" s="123" t="s">
        <v>749</v>
      </c>
      <c r="BK5" s="121" t="s">
        <v>988</v>
      </c>
      <c r="BL5" s="124" t="s">
        <v>505</v>
      </c>
    </row>
    <row r="6" spans="1:64" ht="29.1" customHeight="1">
      <c r="A6" t="s">
        <v>968</v>
      </c>
      <c r="B6" s="10" t="s">
        <v>18</v>
      </c>
      <c r="C6" s="104"/>
      <c r="D6" s="11"/>
      <c r="E6" s="65" t="s">
        <v>19</v>
      </c>
      <c r="F6" s="11"/>
      <c r="G6" s="13" t="s">
        <v>20</v>
      </c>
      <c r="H6" s="67" t="s">
        <v>21</v>
      </c>
      <c r="I6" s="12"/>
      <c r="J6" s="104"/>
      <c r="K6" s="11"/>
      <c r="L6" s="65" t="s">
        <v>19</v>
      </c>
      <c r="M6" s="11"/>
      <c r="N6" s="13" t="s">
        <v>20</v>
      </c>
      <c r="O6" s="67" t="s">
        <v>21</v>
      </c>
      <c r="P6" s="12"/>
      <c r="Q6" s="104"/>
      <c r="R6" s="11"/>
      <c r="S6" s="65" t="s">
        <v>19</v>
      </c>
      <c r="T6" s="11"/>
      <c r="U6" s="13" t="s">
        <v>20</v>
      </c>
      <c r="V6" s="67" t="s">
        <v>21</v>
      </c>
      <c r="W6" s="12"/>
      <c r="X6" s="104"/>
      <c r="Y6" s="11"/>
      <c r="Z6" s="65" t="s">
        <v>19</v>
      </c>
      <c r="AA6" s="11"/>
      <c r="AB6" s="13" t="s">
        <v>20</v>
      </c>
      <c r="AC6" s="67" t="s">
        <v>21</v>
      </c>
      <c r="AD6" s="12"/>
      <c r="AE6" s="104"/>
      <c r="AF6" s="11"/>
      <c r="AG6" s="65" t="s">
        <v>19</v>
      </c>
      <c r="AH6" s="11"/>
      <c r="AI6" s="13" t="s">
        <v>20</v>
      </c>
      <c r="AJ6" s="67" t="s">
        <v>21</v>
      </c>
      <c r="AK6" s="12"/>
      <c r="AL6" s="104"/>
      <c r="AM6" s="11"/>
      <c r="AN6" s="65" t="s">
        <v>19</v>
      </c>
      <c r="AO6" s="11"/>
      <c r="AP6" s="13" t="s">
        <v>20</v>
      </c>
      <c r="AQ6" s="67" t="s">
        <v>21</v>
      </c>
      <c r="AR6" s="12"/>
      <c r="AT6" s="95" t="s">
        <v>935</v>
      </c>
      <c r="AU6" s="95" t="s">
        <v>936</v>
      </c>
      <c r="AV6" s="96"/>
      <c r="AW6" s="118" t="s">
        <v>977</v>
      </c>
      <c r="AX6" s="119" t="s">
        <v>979</v>
      </c>
      <c r="AY6" s="120" t="s">
        <v>981</v>
      </c>
      <c r="AZ6" s="121" t="s">
        <v>983</v>
      </c>
      <c r="BA6" s="122" t="s">
        <v>985</v>
      </c>
      <c r="BB6" s="123" t="s">
        <v>987</v>
      </c>
      <c r="BC6" s="124" t="s">
        <v>991</v>
      </c>
      <c r="BD6" s="113"/>
      <c r="BE6" s="118" t="s">
        <v>977</v>
      </c>
      <c r="BF6" s="119" t="s">
        <v>979</v>
      </c>
      <c r="BG6" s="120" t="s">
        <v>981</v>
      </c>
      <c r="BH6" s="121" t="s">
        <v>983</v>
      </c>
      <c r="BI6" s="122" t="s">
        <v>985</v>
      </c>
      <c r="BJ6" s="123" t="s">
        <v>987</v>
      </c>
      <c r="BK6" s="121" t="s">
        <v>989</v>
      </c>
      <c r="BL6" s="124" t="s">
        <v>991</v>
      </c>
    </row>
    <row r="7" spans="1:64" ht="29.1" customHeight="1">
      <c r="A7" t="s">
        <v>967</v>
      </c>
      <c r="B7" s="14" t="s">
        <v>27</v>
      </c>
      <c r="C7" s="101" t="s">
        <v>2</v>
      </c>
      <c r="D7" s="70" t="s">
        <v>479</v>
      </c>
      <c r="E7" s="66" t="s">
        <v>30</v>
      </c>
      <c r="F7" s="188" t="s">
        <v>1244</v>
      </c>
      <c r="G7" s="185" t="s">
        <v>1245</v>
      </c>
      <c r="H7" s="63"/>
      <c r="I7" s="75"/>
      <c r="J7" s="101" t="s">
        <v>2</v>
      </c>
      <c r="K7" s="70" t="s">
        <v>473</v>
      </c>
      <c r="L7" s="66" t="s">
        <v>38</v>
      </c>
      <c r="M7" s="69" t="s">
        <v>474</v>
      </c>
      <c r="N7" s="33">
        <v>200</v>
      </c>
      <c r="O7" s="73">
        <v>0</v>
      </c>
      <c r="P7" s="68" t="s">
        <v>29</v>
      </c>
      <c r="Q7" s="101" t="s">
        <v>2</v>
      </c>
      <c r="R7" s="71" t="s">
        <v>969</v>
      </c>
      <c r="S7" s="66" t="s">
        <v>42</v>
      </c>
      <c r="T7" s="69" t="s">
        <v>952</v>
      </c>
      <c r="U7" s="33">
        <v>100</v>
      </c>
      <c r="V7" s="73">
        <v>0</v>
      </c>
      <c r="W7" s="68" t="s">
        <v>29</v>
      </c>
      <c r="X7" s="101" t="s">
        <v>2</v>
      </c>
      <c r="Y7" s="71" t="s">
        <v>569</v>
      </c>
      <c r="Z7" s="66" t="s">
        <v>62</v>
      </c>
      <c r="AA7" s="156" t="s">
        <v>1054</v>
      </c>
      <c r="AB7" s="33">
        <v>3950</v>
      </c>
      <c r="AC7" s="73">
        <v>0</v>
      </c>
      <c r="AD7" s="68" t="s">
        <v>29</v>
      </c>
      <c r="AE7" s="101" t="s">
        <v>2</v>
      </c>
      <c r="AF7" s="71" t="s">
        <v>505</v>
      </c>
      <c r="AG7" s="66" t="s">
        <v>62</v>
      </c>
      <c r="AH7" s="84" t="s">
        <v>1262</v>
      </c>
      <c r="AI7" s="33">
        <v>3350</v>
      </c>
      <c r="AJ7" s="73">
        <v>0</v>
      </c>
      <c r="AK7" s="68" t="s">
        <v>29</v>
      </c>
      <c r="AL7" s="101" t="s">
        <v>2</v>
      </c>
      <c r="AM7" s="71" t="s">
        <v>970</v>
      </c>
      <c r="AN7" s="66" t="s">
        <v>51</v>
      </c>
      <c r="AO7" s="69" t="s">
        <v>480</v>
      </c>
      <c r="AP7" s="33">
        <v>850</v>
      </c>
      <c r="AQ7" s="73">
        <v>0</v>
      </c>
      <c r="AR7" s="68" t="s">
        <v>29</v>
      </c>
      <c r="AT7" s="90"/>
      <c r="AU7" s="90"/>
      <c r="AW7" s="118"/>
      <c r="AX7" s="119"/>
      <c r="AY7" s="120"/>
      <c r="AZ7" s="121"/>
      <c r="BA7" s="122"/>
      <c r="BB7" s="123"/>
      <c r="BC7" s="124">
        <f>IF(COUNTIF(AC7,{"&gt;0","&lt;0"}),0,COUNTIF(AJ7,{"&gt;0","&lt;0"}))</f>
        <v>0</v>
      </c>
      <c r="BD7" s="113"/>
      <c r="BE7" s="118"/>
      <c r="BF7" s="119"/>
      <c r="BG7" s="120"/>
      <c r="BH7" s="121"/>
      <c r="BI7" s="122"/>
      <c r="BJ7" s="123"/>
      <c r="BK7" s="121"/>
      <c r="BL7" s="124"/>
    </row>
    <row r="8" spans="1:64" ht="29.1" customHeight="1">
      <c r="A8" t="s">
        <v>967</v>
      </c>
      <c r="B8" s="16" t="s">
        <v>465</v>
      </c>
      <c r="C8" s="101" t="s">
        <v>2</v>
      </c>
      <c r="D8" s="70" t="s">
        <v>471</v>
      </c>
      <c r="E8" s="66" t="s">
        <v>32</v>
      </c>
      <c r="F8" s="69" t="s">
        <v>1187</v>
      </c>
      <c r="G8" s="33">
        <v>1950</v>
      </c>
      <c r="H8" s="73">
        <v>0</v>
      </c>
      <c r="I8" s="68" t="s">
        <v>29</v>
      </c>
      <c r="J8" s="101" t="s">
        <v>2</v>
      </c>
      <c r="K8" s="70" t="s">
        <v>473</v>
      </c>
      <c r="L8" s="66" t="s">
        <v>39</v>
      </c>
      <c r="M8" s="69" t="s">
        <v>475</v>
      </c>
      <c r="N8" s="33">
        <v>700</v>
      </c>
      <c r="O8" s="73">
        <v>0</v>
      </c>
      <c r="P8" s="68" t="s">
        <v>29</v>
      </c>
      <c r="Q8" s="101" t="s">
        <v>2</v>
      </c>
      <c r="R8" s="71" t="s">
        <v>969</v>
      </c>
      <c r="S8" s="66" t="s">
        <v>43</v>
      </c>
      <c r="T8" s="69" t="s">
        <v>953</v>
      </c>
      <c r="U8" s="33">
        <v>450</v>
      </c>
      <c r="V8" s="73">
        <v>0</v>
      </c>
      <c r="W8" s="68" t="s">
        <v>29</v>
      </c>
      <c r="X8" s="101" t="s">
        <v>2</v>
      </c>
      <c r="Y8" s="71" t="s">
        <v>569</v>
      </c>
      <c r="Z8" s="66" t="s">
        <v>63</v>
      </c>
      <c r="AA8" s="69" t="s">
        <v>1166</v>
      </c>
      <c r="AB8" s="33">
        <v>1700</v>
      </c>
      <c r="AC8" s="73">
        <v>0</v>
      </c>
      <c r="AD8" s="68" t="s">
        <v>29</v>
      </c>
      <c r="AE8" s="101" t="s">
        <v>2</v>
      </c>
      <c r="AF8" s="71" t="s">
        <v>505</v>
      </c>
      <c r="AG8" s="66" t="s">
        <v>41</v>
      </c>
      <c r="AH8" s="48" t="s">
        <v>485</v>
      </c>
      <c r="AI8" s="33">
        <v>150</v>
      </c>
      <c r="AJ8" s="73">
        <v>0</v>
      </c>
      <c r="AK8" s="68" t="s">
        <v>29</v>
      </c>
      <c r="AL8" s="101" t="s">
        <v>2</v>
      </c>
      <c r="AM8" s="71" t="s">
        <v>970</v>
      </c>
      <c r="AN8" s="66" t="s">
        <v>52</v>
      </c>
      <c r="AO8" s="69" t="s">
        <v>481</v>
      </c>
      <c r="AP8" s="33">
        <v>500</v>
      </c>
      <c r="AQ8" s="73">
        <v>0</v>
      </c>
      <c r="AR8" s="68" t="s">
        <v>29</v>
      </c>
      <c r="AT8" s="90"/>
      <c r="AU8" s="90"/>
      <c r="AW8" s="118"/>
      <c r="AX8" s="119"/>
      <c r="AY8" s="120"/>
      <c r="AZ8" s="121"/>
      <c r="BA8" s="122"/>
      <c r="BB8" s="123"/>
      <c r="BC8" s="124">
        <f>IF(COUNTIF(O10,{"&gt;0","&lt;0"}),0,COUNTIF(AJ8,{"&gt;0","&lt;0"}))</f>
        <v>0</v>
      </c>
      <c r="BD8" s="113"/>
      <c r="BE8" s="118"/>
      <c r="BF8" s="119"/>
      <c r="BG8" s="120"/>
      <c r="BH8" s="121"/>
      <c r="BI8" s="122"/>
      <c r="BJ8" s="123"/>
      <c r="BK8" s="121"/>
      <c r="BL8" s="124"/>
    </row>
    <row r="9" spans="1:64" ht="29.1" customHeight="1">
      <c r="A9" t="s">
        <v>967</v>
      </c>
      <c r="B9" s="16" t="s">
        <v>161</v>
      </c>
      <c r="C9" s="101" t="s">
        <v>2</v>
      </c>
      <c r="D9" s="70" t="s">
        <v>471</v>
      </c>
      <c r="E9" s="66" t="s">
        <v>1185</v>
      </c>
      <c r="F9" s="69" t="s">
        <v>1186</v>
      </c>
      <c r="G9" s="33">
        <v>1100</v>
      </c>
      <c r="H9" s="73">
        <v>0</v>
      </c>
      <c r="I9" s="68" t="s">
        <v>29</v>
      </c>
      <c r="J9" s="101" t="s">
        <v>2</v>
      </c>
      <c r="K9" s="70" t="s">
        <v>473</v>
      </c>
      <c r="L9" s="66" t="s">
        <v>40</v>
      </c>
      <c r="M9" s="69" t="s">
        <v>477</v>
      </c>
      <c r="N9" s="33">
        <v>500</v>
      </c>
      <c r="O9" s="73">
        <v>0</v>
      </c>
      <c r="P9" s="68" t="s">
        <v>29</v>
      </c>
      <c r="Q9" s="101" t="s">
        <v>2</v>
      </c>
      <c r="R9" s="71" t="s">
        <v>969</v>
      </c>
      <c r="S9" s="66" t="s">
        <v>44</v>
      </c>
      <c r="T9" s="69" t="s">
        <v>954</v>
      </c>
      <c r="U9" s="33">
        <v>500</v>
      </c>
      <c r="V9" s="73">
        <v>0</v>
      </c>
      <c r="W9" s="68" t="s">
        <v>29</v>
      </c>
      <c r="X9" s="101" t="s">
        <v>2</v>
      </c>
      <c r="Y9" s="71" t="s">
        <v>569</v>
      </c>
      <c r="Z9" s="66" t="s">
        <v>54</v>
      </c>
      <c r="AA9" s="48" t="s">
        <v>1067</v>
      </c>
      <c r="AB9" s="33">
        <v>2050</v>
      </c>
      <c r="AC9" s="73">
        <v>0</v>
      </c>
      <c r="AD9" s="68" t="s">
        <v>29</v>
      </c>
      <c r="AE9" s="101" t="s">
        <v>2</v>
      </c>
      <c r="AF9" s="71" t="s">
        <v>505</v>
      </c>
      <c r="AG9" s="66" t="s">
        <v>54</v>
      </c>
      <c r="AH9" s="48" t="s">
        <v>997</v>
      </c>
      <c r="AI9" s="33">
        <v>50</v>
      </c>
      <c r="AJ9" s="73">
        <v>0</v>
      </c>
      <c r="AK9" s="68" t="s">
        <v>29</v>
      </c>
      <c r="AL9" s="101" t="s">
        <v>2</v>
      </c>
      <c r="AM9" s="71" t="s">
        <v>970</v>
      </c>
      <c r="AN9" s="66" t="s">
        <v>53</v>
      </c>
      <c r="AO9" s="69" t="s">
        <v>482</v>
      </c>
      <c r="AP9" s="33">
        <v>200</v>
      </c>
      <c r="AQ9" s="73">
        <v>0</v>
      </c>
      <c r="AR9" s="68" t="s">
        <v>29</v>
      </c>
      <c r="AT9" s="90"/>
      <c r="AU9" s="90"/>
      <c r="AW9" s="118"/>
      <c r="AX9" s="119"/>
      <c r="AY9" s="120"/>
      <c r="AZ9" s="121"/>
      <c r="BA9" s="122"/>
      <c r="BB9" s="123"/>
      <c r="BC9" s="124">
        <f>IF(COUNTIF(AC9,{"&gt;0","&lt;0"}),0,COUNTIF(AJ9,{"&gt;0","&lt;0"}))</f>
        <v>0</v>
      </c>
      <c r="BD9" s="113"/>
      <c r="BE9" s="118"/>
      <c r="BF9" s="119"/>
      <c r="BG9" s="120"/>
      <c r="BH9" s="121"/>
      <c r="BI9" s="122"/>
      <c r="BJ9" s="123"/>
      <c r="BK9" s="121"/>
      <c r="BL9" s="124"/>
    </row>
    <row r="10" spans="1:64" ht="29.1" customHeight="1">
      <c r="A10" t="s">
        <v>967</v>
      </c>
      <c r="B10" s="16"/>
      <c r="C10" s="101" t="s">
        <v>2</v>
      </c>
      <c r="D10" s="70" t="s">
        <v>471</v>
      </c>
      <c r="E10" s="66" t="s">
        <v>33</v>
      </c>
      <c r="F10" s="69" t="s">
        <v>1182</v>
      </c>
      <c r="G10" s="33">
        <v>600</v>
      </c>
      <c r="H10" s="73">
        <v>0</v>
      </c>
      <c r="I10" s="68" t="s">
        <v>29</v>
      </c>
      <c r="J10" s="101" t="s">
        <v>2</v>
      </c>
      <c r="K10" s="70" t="s">
        <v>473</v>
      </c>
      <c r="L10" s="66" t="s">
        <v>41</v>
      </c>
      <c r="M10" s="69" t="s">
        <v>476</v>
      </c>
      <c r="N10" s="33">
        <v>1600</v>
      </c>
      <c r="O10" s="73">
        <v>0</v>
      </c>
      <c r="P10" s="68" t="s">
        <v>29</v>
      </c>
      <c r="Q10" s="101" t="s">
        <v>2</v>
      </c>
      <c r="R10" s="71" t="s">
        <v>969</v>
      </c>
      <c r="S10" s="66" t="s">
        <v>45</v>
      </c>
      <c r="T10" s="69" t="s">
        <v>955</v>
      </c>
      <c r="U10" s="33">
        <v>1200</v>
      </c>
      <c r="V10" s="73">
        <v>0</v>
      </c>
      <c r="W10" s="68" t="s">
        <v>29</v>
      </c>
      <c r="X10" s="101" t="s">
        <v>2</v>
      </c>
      <c r="Y10" s="71" t="s">
        <v>569</v>
      </c>
      <c r="Z10" s="66" t="s">
        <v>1192</v>
      </c>
      <c r="AA10" s="48" t="s">
        <v>1193</v>
      </c>
      <c r="AB10" s="33">
        <v>450</v>
      </c>
      <c r="AC10" s="73">
        <v>0</v>
      </c>
      <c r="AD10" s="68" t="s">
        <v>29</v>
      </c>
      <c r="AE10" s="101" t="s">
        <v>2</v>
      </c>
      <c r="AF10" s="71" t="s">
        <v>505</v>
      </c>
      <c r="AG10" s="66" t="s">
        <v>56</v>
      </c>
      <c r="AH10" s="48" t="s">
        <v>1290</v>
      </c>
      <c r="AI10" s="33">
        <v>50</v>
      </c>
      <c r="AJ10" s="73">
        <v>0</v>
      </c>
      <c r="AK10" s="68" t="s">
        <v>29</v>
      </c>
      <c r="AL10" s="64"/>
      <c r="AM10" s="71" t="s">
        <v>31</v>
      </c>
      <c r="AN10" s="66" t="s">
        <v>54</v>
      </c>
      <c r="AO10" s="74" t="s">
        <v>947</v>
      </c>
      <c r="AP10" s="33" t="s">
        <v>470</v>
      </c>
      <c r="AQ10" s="63"/>
      <c r="AR10" s="75"/>
      <c r="AT10" s="90"/>
      <c r="AU10" s="90"/>
      <c r="AW10" s="118"/>
      <c r="AX10" s="119"/>
      <c r="AY10" s="120"/>
      <c r="AZ10" s="121"/>
      <c r="BA10" s="122"/>
      <c r="BB10" s="123"/>
      <c r="BC10" s="124">
        <f>IF(COUNTIF(AC12,{"&gt;0","&lt;0"}),0,COUNTIF(AJ10,{"&gt;0","&lt;0"}))</f>
        <v>0</v>
      </c>
      <c r="BD10" s="113"/>
      <c r="BE10" s="118"/>
      <c r="BF10" s="119"/>
      <c r="BG10" s="120"/>
      <c r="BH10" s="121"/>
      <c r="BI10" s="122"/>
      <c r="BJ10" s="123"/>
      <c r="BK10" s="121"/>
      <c r="BL10" s="124"/>
    </row>
    <row r="11" spans="1:64" ht="29.1" customHeight="1">
      <c r="A11" t="s">
        <v>967</v>
      </c>
      <c r="B11" s="16"/>
      <c r="C11" s="101" t="s">
        <v>2</v>
      </c>
      <c r="D11" s="70" t="s">
        <v>471</v>
      </c>
      <c r="E11" s="66" t="s">
        <v>1181</v>
      </c>
      <c r="F11" s="69" t="s">
        <v>1183</v>
      </c>
      <c r="G11" s="33">
        <v>350</v>
      </c>
      <c r="H11" s="73">
        <v>0</v>
      </c>
      <c r="I11" s="68" t="s">
        <v>29</v>
      </c>
      <c r="J11" s="76"/>
      <c r="K11" s="71" t="s">
        <v>31</v>
      </c>
      <c r="L11" s="66" t="s">
        <v>54</v>
      </c>
      <c r="M11" s="74" t="s">
        <v>947</v>
      </c>
      <c r="N11" s="33" t="s">
        <v>470</v>
      </c>
      <c r="O11" s="63"/>
      <c r="P11" s="75"/>
      <c r="Q11" s="101" t="s">
        <v>2</v>
      </c>
      <c r="R11" s="71" t="s">
        <v>969</v>
      </c>
      <c r="S11" s="66" t="s">
        <v>46</v>
      </c>
      <c r="T11" s="69" t="s">
        <v>956</v>
      </c>
      <c r="U11" s="33">
        <v>1350</v>
      </c>
      <c r="V11" s="73">
        <v>0</v>
      </c>
      <c r="W11" s="68" t="s">
        <v>29</v>
      </c>
      <c r="X11" s="101" t="s">
        <v>2</v>
      </c>
      <c r="Y11" s="71" t="s">
        <v>569</v>
      </c>
      <c r="Z11" s="66" t="s">
        <v>55</v>
      </c>
      <c r="AA11" s="69" t="s">
        <v>937</v>
      </c>
      <c r="AB11" s="33">
        <v>1050</v>
      </c>
      <c r="AC11" s="73">
        <v>0</v>
      </c>
      <c r="AD11" s="68" t="s">
        <v>29</v>
      </c>
      <c r="AE11" s="101" t="s">
        <v>2</v>
      </c>
      <c r="AF11" s="71" t="s">
        <v>505</v>
      </c>
      <c r="AG11" s="66" t="s">
        <v>58</v>
      </c>
      <c r="AH11" s="48" t="s">
        <v>486</v>
      </c>
      <c r="AI11" s="33">
        <v>350</v>
      </c>
      <c r="AJ11" s="73">
        <v>0</v>
      </c>
      <c r="AK11" s="68" t="s">
        <v>29</v>
      </c>
      <c r="AL11" s="179"/>
      <c r="AM11" s="180" t="s">
        <v>31</v>
      </c>
      <c r="AN11" s="165" t="s">
        <v>1192</v>
      </c>
      <c r="AO11" s="74" t="s">
        <v>1201</v>
      </c>
      <c r="AP11" s="166" t="s">
        <v>470</v>
      </c>
      <c r="AQ11" s="181"/>
      <c r="AR11" s="182"/>
      <c r="AT11" s="90"/>
      <c r="AU11" s="90"/>
      <c r="AW11" s="118"/>
      <c r="AX11" s="119"/>
      <c r="AY11" s="120"/>
      <c r="AZ11" s="121"/>
      <c r="BA11" s="122"/>
      <c r="BB11" s="123"/>
      <c r="BC11" s="124">
        <f>IF(COUNTIF(AC14,{"&gt;0","&lt;0"}),0,COUNTIF(AJ11,{"&gt;0","&lt;0"}))</f>
        <v>0</v>
      </c>
      <c r="BD11" s="113"/>
      <c r="BE11" s="118"/>
      <c r="BF11" s="119"/>
      <c r="BG11" s="120"/>
      <c r="BH11" s="121"/>
      <c r="BI11" s="122"/>
      <c r="BJ11" s="123"/>
      <c r="BK11" s="121"/>
      <c r="BL11" s="124"/>
    </row>
    <row r="12" spans="1:64" ht="29.1" customHeight="1">
      <c r="A12" t="s">
        <v>967</v>
      </c>
      <c r="B12" s="16"/>
      <c r="C12" s="101" t="s">
        <v>2</v>
      </c>
      <c r="D12" s="70" t="s">
        <v>1274</v>
      </c>
      <c r="E12" s="66" t="s">
        <v>34</v>
      </c>
      <c r="F12" s="84" t="s">
        <v>1249</v>
      </c>
      <c r="G12" s="185" t="s">
        <v>1248</v>
      </c>
      <c r="H12" s="63"/>
      <c r="I12" s="75"/>
      <c r="J12" s="64"/>
      <c r="K12" s="71" t="s">
        <v>31</v>
      </c>
      <c r="L12" s="66" t="s">
        <v>57</v>
      </c>
      <c r="M12" s="74" t="s">
        <v>950</v>
      </c>
      <c r="N12" s="33" t="s">
        <v>470</v>
      </c>
      <c r="O12" s="63"/>
      <c r="P12" s="75"/>
      <c r="Q12" s="101" t="s">
        <v>2</v>
      </c>
      <c r="R12" s="71" t="s">
        <v>969</v>
      </c>
      <c r="S12" s="66" t="s">
        <v>47</v>
      </c>
      <c r="T12" s="69" t="s">
        <v>941</v>
      </c>
      <c r="U12" s="33">
        <v>550</v>
      </c>
      <c r="V12" s="73">
        <v>0</v>
      </c>
      <c r="W12" s="68" t="s">
        <v>29</v>
      </c>
      <c r="X12" s="101" t="s">
        <v>2</v>
      </c>
      <c r="Y12" s="71" t="s">
        <v>569</v>
      </c>
      <c r="Z12" s="66" t="s">
        <v>56</v>
      </c>
      <c r="AA12" s="69" t="s">
        <v>938</v>
      </c>
      <c r="AB12" s="33">
        <v>750</v>
      </c>
      <c r="AC12" s="73">
        <v>0</v>
      </c>
      <c r="AD12" s="68" t="s">
        <v>29</v>
      </c>
      <c r="AE12" s="101" t="s">
        <v>2</v>
      </c>
      <c r="AF12" s="71" t="s">
        <v>505</v>
      </c>
      <c r="AG12" s="66" t="s">
        <v>59</v>
      </c>
      <c r="AH12" s="48" t="s">
        <v>487</v>
      </c>
      <c r="AI12" s="33">
        <v>100</v>
      </c>
      <c r="AJ12" s="73">
        <v>0</v>
      </c>
      <c r="AK12" s="68" t="s">
        <v>29</v>
      </c>
      <c r="AL12" s="179"/>
      <c r="AM12" s="180" t="s">
        <v>31</v>
      </c>
      <c r="AN12" s="165" t="s">
        <v>55</v>
      </c>
      <c r="AO12" s="74" t="s">
        <v>948</v>
      </c>
      <c r="AP12" s="166" t="s">
        <v>470</v>
      </c>
      <c r="AQ12" s="181"/>
      <c r="AR12" s="182"/>
      <c r="AT12" s="90"/>
      <c r="AU12" s="90"/>
      <c r="AW12" s="118"/>
      <c r="AX12" s="119"/>
      <c r="AY12" s="120"/>
      <c r="AZ12" s="121"/>
      <c r="BA12" s="122"/>
      <c r="BB12" s="123"/>
      <c r="BC12" s="124">
        <f>IF(COUNTIF(AC15,{"&gt;0","&lt;0"}),0,COUNTIF(AJ12,{"&gt;0","&lt;0"}))</f>
        <v>0</v>
      </c>
      <c r="BD12" s="113"/>
      <c r="BE12" s="118"/>
      <c r="BF12" s="119"/>
      <c r="BG12" s="120"/>
      <c r="BH12" s="121"/>
      <c r="BI12" s="122"/>
      <c r="BJ12" s="123"/>
      <c r="BK12" s="121"/>
      <c r="BL12" s="124"/>
    </row>
    <row r="13" spans="1:64" ht="29.1" customHeight="1">
      <c r="A13" t="s">
        <v>967</v>
      </c>
      <c r="B13" s="16"/>
      <c r="C13" s="101" t="s">
        <v>2</v>
      </c>
      <c r="D13" s="70" t="s">
        <v>471</v>
      </c>
      <c r="E13" s="66" t="s">
        <v>35</v>
      </c>
      <c r="F13" s="84" t="s">
        <v>1247</v>
      </c>
      <c r="G13" s="33">
        <v>1100</v>
      </c>
      <c r="H13" s="73">
        <v>0</v>
      </c>
      <c r="I13" s="68" t="s">
        <v>29</v>
      </c>
      <c r="J13" s="64"/>
      <c r="K13" s="71" t="s">
        <v>31</v>
      </c>
      <c r="L13" s="66" t="s">
        <v>58</v>
      </c>
      <c r="M13" s="74" t="s">
        <v>995</v>
      </c>
      <c r="N13" s="33" t="s">
        <v>470</v>
      </c>
      <c r="O13" s="63"/>
      <c r="P13" s="75"/>
      <c r="Q13" s="101" t="s">
        <v>2</v>
      </c>
      <c r="R13" s="71" t="s">
        <v>969</v>
      </c>
      <c r="S13" s="66" t="s">
        <v>48</v>
      </c>
      <c r="T13" s="69" t="s">
        <v>957</v>
      </c>
      <c r="U13" s="33">
        <v>350</v>
      </c>
      <c r="V13" s="73">
        <v>0</v>
      </c>
      <c r="W13" s="68" t="s">
        <v>29</v>
      </c>
      <c r="X13" s="101" t="s">
        <v>2</v>
      </c>
      <c r="Y13" s="71" t="s">
        <v>569</v>
      </c>
      <c r="Z13" s="66" t="s">
        <v>57</v>
      </c>
      <c r="AA13" s="69" t="s">
        <v>939</v>
      </c>
      <c r="AB13" s="33">
        <v>1350</v>
      </c>
      <c r="AC13" s="73">
        <v>0</v>
      </c>
      <c r="AD13" s="68" t="s">
        <v>29</v>
      </c>
      <c r="AE13" s="101" t="s">
        <v>2</v>
      </c>
      <c r="AF13" s="71" t="s">
        <v>505</v>
      </c>
      <c r="AG13" s="66" t="s">
        <v>60</v>
      </c>
      <c r="AH13" s="48" t="s">
        <v>488</v>
      </c>
      <c r="AI13" s="33">
        <v>300</v>
      </c>
      <c r="AJ13" s="73">
        <v>0</v>
      </c>
      <c r="AK13" s="68" t="s">
        <v>29</v>
      </c>
      <c r="AL13" s="179"/>
      <c r="AM13" s="180" t="s">
        <v>31</v>
      </c>
      <c r="AN13" s="165" t="s">
        <v>56</v>
      </c>
      <c r="AO13" s="74" t="s">
        <v>949</v>
      </c>
      <c r="AP13" s="166" t="s">
        <v>470</v>
      </c>
      <c r="AQ13" s="181"/>
      <c r="AR13" s="182"/>
      <c r="AT13" s="90"/>
      <c r="AU13" s="90"/>
      <c r="AW13" s="118"/>
      <c r="AX13" s="119"/>
      <c r="AY13" s="120"/>
      <c r="AZ13" s="121"/>
      <c r="BA13" s="122"/>
      <c r="BB13" s="123"/>
      <c r="BC13" s="124">
        <f>IF(COUNTIF(AC16,{"&gt;0","&lt;0"}),0,COUNTIF(AJ13,{"&gt;0","&lt;0"}))</f>
        <v>0</v>
      </c>
      <c r="BD13" s="113"/>
      <c r="BE13" s="118"/>
      <c r="BF13" s="119"/>
      <c r="BG13" s="120"/>
      <c r="BH13" s="121"/>
      <c r="BI13" s="122"/>
      <c r="BJ13" s="123"/>
      <c r="BK13" s="121"/>
      <c r="BL13" s="124"/>
    </row>
    <row r="14" spans="1:64" ht="29.1" customHeight="1">
      <c r="A14" t="s">
        <v>967</v>
      </c>
      <c r="B14" s="16"/>
      <c r="C14" s="101" t="s">
        <v>2</v>
      </c>
      <c r="D14" s="70" t="s">
        <v>471</v>
      </c>
      <c r="E14" s="66" t="s">
        <v>36</v>
      </c>
      <c r="F14" s="69" t="s">
        <v>1184</v>
      </c>
      <c r="G14" s="33">
        <v>550</v>
      </c>
      <c r="H14" s="73">
        <v>0</v>
      </c>
      <c r="I14" s="68" t="s">
        <v>29</v>
      </c>
      <c r="J14" s="64"/>
      <c r="K14" s="71" t="s">
        <v>31</v>
      </c>
      <c r="L14" s="66" t="s">
        <v>59</v>
      </c>
      <c r="M14" s="74" t="s">
        <v>487</v>
      </c>
      <c r="N14" s="33" t="s">
        <v>470</v>
      </c>
      <c r="O14" s="63"/>
      <c r="P14" s="75"/>
      <c r="Q14" s="101" t="s">
        <v>2</v>
      </c>
      <c r="R14" s="71" t="s">
        <v>969</v>
      </c>
      <c r="S14" s="66" t="s">
        <v>49</v>
      </c>
      <c r="T14" s="69" t="s">
        <v>944</v>
      </c>
      <c r="U14" s="33">
        <v>400</v>
      </c>
      <c r="V14" s="73">
        <v>0</v>
      </c>
      <c r="W14" s="68" t="s">
        <v>29</v>
      </c>
      <c r="X14" s="101" t="s">
        <v>2</v>
      </c>
      <c r="Y14" s="71" t="s">
        <v>569</v>
      </c>
      <c r="Z14" s="66" t="s">
        <v>58</v>
      </c>
      <c r="AA14" s="69" t="s">
        <v>483</v>
      </c>
      <c r="AB14" s="33">
        <v>2700</v>
      </c>
      <c r="AC14" s="73">
        <v>0</v>
      </c>
      <c r="AD14" s="68" t="s">
        <v>29</v>
      </c>
      <c r="AE14" s="101" t="s">
        <v>2</v>
      </c>
      <c r="AF14" s="71" t="s">
        <v>505</v>
      </c>
      <c r="AG14" s="66" t="s">
        <v>61</v>
      </c>
      <c r="AH14" s="48" t="s">
        <v>489</v>
      </c>
      <c r="AI14" s="33">
        <v>50</v>
      </c>
      <c r="AJ14" s="73">
        <v>0</v>
      </c>
      <c r="AK14" s="68" t="s">
        <v>29</v>
      </c>
      <c r="AL14" s="179"/>
      <c r="AM14" s="180" t="s">
        <v>31</v>
      </c>
      <c r="AN14" s="165" t="s">
        <v>57</v>
      </c>
      <c r="AO14" s="74" t="s">
        <v>950</v>
      </c>
      <c r="AP14" s="166" t="s">
        <v>470</v>
      </c>
      <c r="AQ14" s="181"/>
      <c r="AR14" s="182"/>
      <c r="AT14" s="90"/>
      <c r="AU14" s="90"/>
      <c r="AW14" s="118"/>
      <c r="AX14" s="119"/>
      <c r="AY14" s="120"/>
      <c r="AZ14" s="121"/>
      <c r="BA14" s="122"/>
      <c r="BB14" s="123"/>
      <c r="BC14" s="124">
        <f>IF(COUNTIF(AC17,{"&gt;0","&lt;0"}),0,COUNTIF(AJ14,{"&gt;0","&lt;0"}))</f>
        <v>0</v>
      </c>
      <c r="BD14" s="113"/>
      <c r="BE14" s="118"/>
      <c r="BF14" s="119"/>
      <c r="BG14" s="120"/>
      <c r="BH14" s="121"/>
      <c r="BI14" s="122"/>
      <c r="BJ14" s="123"/>
      <c r="BK14" s="121"/>
      <c r="BL14" s="124"/>
    </row>
    <row r="15" spans="1:64" ht="29.1" customHeight="1">
      <c r="A15" t="s">
        <v>967</v>
      </c>
      <c r="B15" s="16"/>
      <c r="C15" s="101" t="s">
        <v>2</v>
      </c>
      <c r="D15" s="70" t="s">
        <v>471</v>
      </c>
      <c r="E15" s="66" t="s">
        <v>37</v>
      </c>
      <c r="F15" s="84" t="s">
        <v>1246</v>
      </c>
      <c r="G15" s="33">
        <v>2900</v>
      </c>
      <c r="H15" s="73">
        <v>0</v>
      </c>
      <c r="I15" s="68" t="s">
        <v>29</v>
      </c>
      <c r="J15" s="64"/>
      <c r="K15" s="71" t="s">
        <v>31</v>
      </c>
      <c r="L15" s="66" t="s">
        <v>61</v>
      </c>
      <c r="M15" s="74" t="s">
        <v>994</v>
      </c>
      <c r="N15" s="33" t="s">
        <v>470</v>
      </c>
      <c r="O15" s="63"/>
      <c r="P15" s="75"/>
      <c r="Q15" s="101" t="s">
        <v>2</v>
      </c>
      <c r="R15" s="71" t="s">
        <v>969</v>
      </c>
      <c r="S15" s="66" t="s">
        <v>50</v>
      </c>
      <c r="T15" s="69" t="s">
        <v>945</v>
      </c>
      <c r="U15" s="33">
        <v>500</v>
      </c>
      <c r="V15" s="73">
        <v>0</v>
      </c>
      <c r="W15" s="68" t="s">
        <v>29</v>
      </c>
      <c r="X15" s="101" t="s">
        <v>2</v>
      </c>
      <c r="Y15" s="71" t="s">
        <v>569</v>
      </c>
      <c r="Z15" s="66" t="s">
        <v>59</v>
      </c>
      <c r="AA15" s="69" t="s">
        <v>940</v>
      </c>
      <c r="AB15" s="33">
        <v>1250</v>
      </c>
      <c r="AC15" s="73">
        <v>0</v>
      </c>
      <c r="AD15" s="68" t="s">
        <v>29</v>
      </c>
      <c r="AE15" s="101" t="s">
        <v>2</v>
      </c>
      <c r="AF15" s="71" t="s">
        <v>505</v>
      </c>
      <c r="AG15" s="66" t="s">
        <v>64</v>
      </c>
      <c r="AH15" s="48" t="s">
        <v>1300</v>
      </c>
      <c r="AI15" s="33">
        <v>550</v>
      </c>
      <c r="AJ15" s="73">
        <v>0</v>
      </c>
      <c r="AK15" s="68" t="s">
        <v>29</v>
      </c>
      <c r="AL15" s="179"/>
      <c r="AM15" s="180" t="s">
        <v>31</v>
      </c>
      <c r="AN15" s="165" t="s">
        <v>58</v>
      </c>
      <c r="AO15" s="74" t="s">
        <v>951</v>
      </c>
      <c r="AP15" s="166" t="s">
        <v>470</v>
      </c>
      <c r="AQ15" s="181"/>
      <c r="AR15" s="182"/>
      <c r="AT15" s="90"/>
      <c r="AU15" s="90"/>
      <c r="AW15" s="118"/>
      <c r="AX15" s="119"/>
      <c r="AY15" s="120"/>
      <c r="AZ15" s="121"/>
      <c r="BA15" s="122"/>
      <c r="BB15" s="123"/>
      <c r="BC15" s="124">
        <f>IF(COUNTIF(AC18,{"&gt;0","&lt;0"}),0,COUNTIF(AJ15,{"&gt;0","&lt;0"}))</f>
        <v>0</v>
      </c>
      <c r="BD15" s="113"/>
      <c r="BE15" s="118"/>
      <c r="BF15" s="119"/>
      <c r="BG15" s="120"/>
      <c r="BH15" s="121"/>
      <c r="BI15" s="122"/>
      <c r="BJ15" s="123"/>
      <c r="BK15" s="121"/>
      <c r="BL15" s="124"/>
    </row>
    <row r="16" spans="1:64" ht="29.1" customHeight="1">
      <c r="A16" t="s">
        <v>967</v>
      </c>
      <c r="B16" s="16"/>
      <c r="C16" s="64"/>
      <c r="D16" s="71" t="s">
        <v>31</v>
      </c>
      <c r="E16" s="66" t="s">
        <v>1136</v>
      </c>
      <c r="F16" s="74" t="s">
        <v>1137</v>
      </c>
      <c r="G16" s="33" t="s">
        <v>470</v>
      </c>
      <c r="H16" s="63"/>
      <c r="I16" s="75"/>
      <c r="J16" s="64"/>
      <c r="K16" s="71" t="s">
        <v>31</v>
      </c>
      <c r="L16" s="66" t="s">
        <v>67</v>
      </c>
      <c r="M16" s="74" t="s">
        <v>996</v>
      </c>
      <c r="N16" s="33" t="s">
        <v>470</v>
      </c>
      <c r="O16" s="63"/>
      <c r="P16" s="75"/>
      <c r="Q16" s="76"/>
      <c r="R16" s="71"/>
      <c r="S16" s="66"/>
      <c r="T16" s="32"/>
      <c r="U16" s="33"/>
      <c r="V16" s="63"/>
      <c r="W16" s="75"/>
      <c r="X16" s="101" t="s">
        <v>2</v>
      </c>
      <c r="Y16" s="71" t="s">
        <v>569</v>
      </c>
      <c r="Z16" s="66" t="s">
        <v>60</v>
      </c>
      <c r="AA16" s="69" t="s">
        <v>941</v>
      </c>
      <c r="AB16" s="33">
        <v>2700</v>
      </c>
      <c r="AC16" s="73">
        <v>0</v>
      </c>
      <c r="AD16" s="68" t="s">
        <v>29</v>
      </c>
      <c r="AE16" s="101" t="s">
        <v>2</v>
      </c>
      <c r="AF16" s="71" t="s">
        <v>505</v>
      </c>
      <c r="AG16" s="66" t="s">
        <v>65</v>
      </c>
      <c r="AH16" s="48" t="s">
        <v>1289</v>
      </c>
      <c r="AI16" s="33">
        <v>300</v>
      </c>
      <c r="AJ16" s="73">
        <v>0</v>
      </c>
      <c r="AK16" s="68" t="s">
        <v>29</v>
      </c>
      <c r="AL16" s="179"/>
      <c r="AM16" s="180" t="s">
        <v>31</v>
      </c>
      <c r="AN16" s="165" t="s">
        <v>59</v>
      </c>
      <c r="AO16" s="74" t="s">
        <v>487</v>
      </c>
      <c r="AP16" s="166" t="s">
        <v>470</v>
      </c>
      <c r="AQ16" s="181"/>
      <c r="AR16" s="182"/>
      <c r="AT16" s="90"/>
      <c r="AU16" s="90"/>
      <c r="AW16" s="118"/>
      <c r="AX16" s="119"/>
      <c r="AY16" s="120"/>
      <c r="AZ16" s="121"/>
      <c r="BA16" s="122"/>
      <c r="BB16" s="123"/>
      <c r="BC16" s="124">
        <f>IF(COUNTIF(AC19,{"&gt;0","&lt;0"}),0,COUNTIF(AJ16,{"&gt;0","&lt;0"}))</f>
        <v>0</v>
      </c>
      <c r="BD16" s="113"/>
      <c r="BE16" s="118"/>
      <c r="BF16" s="119"/>
      <c r="BG16" s="120"/>
      <c r="BH16" s="121"/>
      <c r="BI16" s="122"/>
      <c r="BJ16" s="123"/>
      <c r="BK16" s="121"/>
      <c r="BL16" s="124"/>
    </row>
    <row r="17" spans="1:64" ht="29.1" customHeight="1">
      <c r="A17" t="s">
        <v>967</v>
      </c>
      <c r="B17" s="16"/>
      <c r="C17" s="64"/>
      <c r="D17" s="71"/>
      <c r="E17" s="66"/>
      <c r="F17" s="32"/>
      <c r="G17" s="33"/>
      <c r="H17" s="63"/>
      <c r="I17" s="75"/>
      <c r="J17" s="64"/>
      <c r="K17" s="71" t="s">
        <v>31</v>
      </c>
      <c r="L17" s="66" t="s">
        <v>1136</v>
      </c>
      <c r="M17" s="74" t="s">
        <v>1137</v>
      </c>
      <c r="N17" s="33" t="s">
        <v>470</v>
      </c>
      <c r="O17" s="63"/>
      <c r="P17" s="75"/>
      <c r="Q17" s="76"/>
      <c r="R17" s="71"/>
      <c r="S17" s="66"/>
      <c r="T17" s="32"/>
      <c r="U17" s="33"/>
      <c r="V17" s="63"/>
      <c r="W17" s="75"/>
      <c r="X17" s="101" t="s">
        <v>2</v>
      </c>
      <c r="Y17" s="71" t="s">
        <v>569</v>
      </c>
      <c r="Z17" s="66" t="s">
        <v>61</v>
      </c>
      <c r="AA17" s="69" t="s">
        <v>942</v>
      </c>
      <c r="AB17" s="33">
        <v>550</v>
      </c>
      <c r="AC17" s="73">
        <v>0</v>
      </c>
      <c r="AD17" s="68" t="s">
        <v>29</v>
      </c>
      <c r="AE17" s="101" t="s">
        <v>2</v>
      </c>
      <c r="AF17" s="71" t="s">
        <v>505</v>
      </c>
      <c r="AG17" s="66" t="s">
        <v>66</v>
      </c>
      <c r="AH17" s="69" t="s">
        <v>1127</v>
      </c>
      <c r="AI17" s="33">
        <v>50</v>
      </c>
      <c r="AJ17" s="73">
        <v>0</v>
      </c>
      <c r="AK17" s="68" t="s">
        <v>29</v>
      </c>
      <c r="AL17" s="179"/>
      <c r="AM17" s="180" t="s">
        <v>31</v>
      </c>
      <c r="AN17" s="165" t="s">
        <v>60</v>
      </c>
      <c r="AO17" s="74" t="s">
        <v>488</v>
      </c>
      <c r="AP17" s="166" t="s">
        <v>470</v>
      </c>
      <c r="AQ17" s="181"/>
      <c r="AR17" s="182"/>
      <c r="AT17" s="90"/>
      <c r="AU17" s="90"/>
      <c r="AW17" s="118"/>
      <c r="AX17" s="119"/>
      <c r="AY17" s="120"/>
      <c r="AZ17" s="121"/>
      <c r="BA17" s="122"/>
      <c r="BB17" s="123"/>
      <c r="BC17" s="124">
        <f>IF(COUNTIF(AC20,{"&gt;0","&lt;0"}),0,COUNTIF(AJ17,{"&gt;0","&lt;0"}))</f>
        <v>0</v>
      </c>
      <c r="BD17" s="113"/>
      <c r="BE17" s="118"/>
      <c r="BF17" s="119"/>
      <c r="BG17" s="120"/>
      <c r="BH17" s="121"/>
      <c r="BI17" s="122"/>
      <c r="BJ17" s="123"/>
      <c r="BK17" s="121"/>
      <c r="BL17" s="124"/>
    </row>
    <row r="18" spans="1:64" ht="29.1" customHeight="1">
      <c r="A18" t="s">
        <v>967</v>
      </c>
      <c r="B18" s="16"/>
      <c r="C18" s="64"/>
      <c r="D18" s="71"/>
      <c r="E18" s="66"/>
      <c r="F18" s="32"/>
      <c r="G18" s="33"/>
      <c r="H18" s="63"/>
      <c r="I18" s="75"/>
      <c r="J18" s="76"/>
      <c r="K18" s="71"/>
      <c r="L18" s="66"/>
      <c r="M18" s="74"/>
      <c r="N18" s="33"/>
      <c r="O18" s="63"/>
      <c r="P18" s="75"/>
      <c r="Q18" s="76"/>
      <c r="R18" s="71"/>
      <c r="S18" s="66"/>
      <c r="T18" s="32"/>
      <c r="U18" s="33"/>
      <c r="V18" s="63"/>
      <c r="W18" s="75"/>
      <c r="X18" s="101" t="s">
        <v>2</v>
      </c>
      <c r="Y18" s="71" t="s">
        <v>569</v>
      </c>
      <c r="Z18" s="66" t="s">
        <v>64</v>
      </c>
      <c r="AA18" s="69" t="s">
        <v>943</v>
      </c>
      <c r="AB18" s="33">
        <v>2700</v>
      </c>
      <c r="AC18" s="73">
        <v>0</v>
      </c>
      <c r="AD18" s="68" t="s">
        <v>29</v>
      </c>
      <c r="AE18" s="101" t="s">
        <v>2</v>
      </c>
      <c r="AF18" s="71" t="s">
        <v>505</v>
      </c>
      <c r="AG18" s="66" t="s">
        <v>67</v>
      </c>
      <c r="AH18" s="48" t="s">
        <v>996</v>
      </c>
      <c r="AI18" s="33">
        <v>50</v>
      </c>
      <c r="AJ18" s="73">
        <v>0</v>
      </c>
      <c r="AK18" s="68" t="s">
        <v>29</v>
      </c>
      <c r="AL18" s="179"/>
      <c r="AM18" s="180" t="s">
        <v>31</v>
      </c>
      <c r="AN18" s="165" t="s">
        <v>61</v>
      </c>
      <c r="AO18" s="74" t="s">
        <v>489</v>
      </c>
      <c r="AP18" s="166" t="s">
        <v>470</v>
      </c>
      <c r="AQ18" s="181"/>
      <c r="AR18" s="182"/>
      <c r="AT18" s="90"/>
      <c r="AU18" s="90"/>
      <c r="AW18" s="118"/>
      <c r="AX18" s="119"/>
      <c r="AY18" s="120"/>
      <c r="AZ18" s="121"/>
      <c r="BA18" s="122"/>
      <c r="BB18" s="123"/>
      <c r="BC18" s="124">
        <f>IF(COUNTIF(AC21,{"&gt;0","&lt;0"}),0,COUNTIF(AJ18,{"&gt;0","&lt;0"}))</f>
        <v>0</v>
      </c>
      <c r="BD18" s="113"/>
      <c r="BE18" s="118"/>
      <c r="BF18" s="119"/>
      <c r="BG18" s="120"/>
      <c r="BH18" s="121"/>
      <c r="BI18" s="122"/>
      <c r="BJ18" s="123"/>
      <c r="BK18" s="121"/>
      <c r="BL18" s="124"/>
    </row>
    <row r="19" spans="1:64" ht="29.1" customHeight="1">
      <c r="A19" t="s">
        <v>967</v>
      </c>
      <c r="B19" s="16"/>
      <c r="C19" s="64"/>
      <c r="D19" s="71"/>
      <c r="E19" s="66"/>
      <c r="F19" s="32"/>
      <c r="G19" s="33"/>
      <c r="H19" s="63"/>
      <c r="I19" s="75"/>
      <c r="J19" s="76"/>
      <c r="K19" s="71"/>
      <c r="L19" s="66"/>
      <c r="M19" s="74"/>
      <c r="N19" s="33"/>
      <c r="O19" s="63"/>
      <c r="P19" s="75"/>
      <c r="Q19" s="76"/>
      <c r="R19" s="71"/>
      <c r="S19" s="66"/>
      <c r="T19" s="32"/>
      <c r="U19" s="33"/>
      <c r="V19" s="63"/>
      <c r="W19" s="75"/>
      <c r="X19" s="101" t="s">
        <v>2</v>
      </c>
      <c r="Y19" s="71" t="s">
        <v>569</v>
      </c>
      <c r="Z19" s="66" t="s">
        <v>65</v>
      </c>
      <c r="AA19" s="69" t="s">
        <v>944</v>
      </c>
      <c r="AB19" s="33">
        <v>2050</v>
      </c>
      <c r="AC19" s="73">
        <v>0</v>
      </c>
      <c r="AD19" s="68" t="s">
        <v>29</v>
      </c>
      <c r="AE19" s="64"/>
      <c r="AF19" s="71"/>
      <c r="AG19" s="66"/>
      <c r="AH19" s="47"/>
      <c r="AI19" s="33"/>
      <c r="AJ19" s="63"/>
      <c r="AK19" s="75"/>
      <c r="AL19" s="179"/>
      <c r="AM19" s="180" t="s">
        <v>31</v>
      </c>
      <c r="AN19" s="165" t="s">
        <v>1136</v>
      </c>
      <c r="AO19" s="74" t="s">
        <v>1137</v>
      </c>
      <c r="AP19" s="166" t="s">
        <v>470</v>
      </c>
      <c r="AQ19" s="181"/>
      <c r="AR19" s="182"/>
      <c r="AT19" s="90"/>
      <c r="AU19" s="90"/>
      <c r="AW19" s="118"/>
      <c r="AX19" s="119"/>
      <c r="AY19" s="120"/>
      <c r="AZ19" s="121"/>
      <c r="BA19" s="122"/>
      <c r="BB19" s="123"/>
      <c r="BC19" s="124"/>
      <c r="BD19" s="113"/>
      <c r="BE19" s="118"/>
      <c r="BF19" s="119"/>
      <c r="BG19" s="120"/>
      <c r="BH19" s="121"/>
      <c r="BI19" s="122"/>
      <c r="BJ19" s="123"/>
      <c r="BK19" s="121"/>
      <c r="BL19" s="124"/>
    </row>
    <row r="20" spans="1:64" ht="29.1" customHeight="1">
      <c r="A20" t="s">
        <v>967</v>
      </c>
      <c r="B20" s="16"/>
      <c r="C20" s="64"/>
      <c r="D20" s="71"/>
      <c r="E20" s="66"/>
      <c r="F20" s="32"/>
      <c r="G20" s="33"/>
      <c r="H20" s="63"/>
      <c r="I20" s="75"/>
      <c r="J20" s="76"/>
      <c r="K20" s="71"/>
      <c r="L20" s="66"/>
      <c r="M20" s="74"/>
      <c r="N20" s="33"/>
      <c r="O20" s="63"/>
      <c r="P20" s="75"/>
      <c r="Q20" s="76"/>
      <c r="R20" s="71"/>
      <c r="S20" s="66"/>
      <c r="T20" s="32"/>
      <c r="U20" s="33"/>
      <c r="V20" s="63"/>
      <c r="W20" s="75"/>
      <c r="X20" s="101" t="s">
        <v>2</v>
      </c>
      <c r="Y20" s="71" t="s">
        <v>569</v>
      </c>
      <c r="Z20" s="66" t="s">
        <v>66</v>
      </c>
      <c r="AA20" s="69" t="s">
        <v>945</v>
      </c>
      <c r="AB20" s="33">
        <v>850</v>
      </c>
      <c r="AC20" s="73">
        <v>0</v>
      </c>
      <c r="AD20" s="68" t="s">
        <v>29</v>
      </c>
      <c r="AE20" s="64"/>
      <c r="AF20" s="71"/>
      <c r="AG20" s="66"/>
      <c r="AH20" s="47"/>
      <c r="AI20" s="33"/>
      <c r="AJ20" s="63"/>
      <c r="AK20" s="75"/>
      <c r="AL20" s="183"/>
      <c r="AM20" s="180"/>
      <c r="AN20" s="165"/>
      <c r="AO20" s="32"/>
      <c r="AP20" s="166"/>
      <c r="AQ20" s="181"/>
      <c r="AR20" s="182"/>
      <c r="AT20" s="90"/>
      <c r="AU20" s="90"/>
      <c r="AW20" s="118"/>
      <c r="AX20" s="119"/>
      <c r="AY20" s="120"/>
      <c r="AZ20" s="121"/>
      <c r="BA20" s="122"/>
      <c r="BB20" s="123"/>
      <c r="BC20" s="124"/>
      <c r="BD20" s="113"/>
      <c r="BE20" s="118"/>
      <c r="BF20" s="119"/>
      <c r="BG20" s="120"/>
      <c r="BH20" s="121"/>
      <c r="BI20" s="122"/>
      <c r="BJ20" s="123"/>
      <c r="BK20" s="121"/>
      <c r="BL20" s="124"/>
    </row>
    <row r="21" spans="1:64" ht="29.1" customHeight="1">
      <c r="A21" t="s">
        <v>967</v>
      </c>
      <c r="B21" s="16"/>
      <c r="C21" s="64"/>
      <c r="D21" s="71"/>
      <c r="E21" s="66"/>
      <c r="F21" s="32"/>
      <c r="G21" s="33"/>
      <c r="H21" s="63"/>
      <c r="I21" s="75"/>
      <c r="J21" s="76"/>
      <c r="K21" s="71"/>
      <c r="L21" s="66"/>
      <c r="M21" s="74"/>
      <c r="N21" s="33"/>
      <c r="O21" s="63"/>
      <c r="P21" s="75"/>
      <c r="Q21" s="76"/>
      <c r="R21" s="71"/>
      <c r="S21" s="66"/>
      <c r="T21" s="32"/>
      <c r="U21" s="33"/>
      <c r="V21" s="63"/>
      <c r="W21" s="75"/>
      <c r="X21" s="101" t="s">
        <v>2</v>
      </c>
      <c r="Y21" s="71" t="s">
        <v>569</v>
      </c>
      <c r="Z21" s="66" t="s">
        <v>67</v>
      </c>
      <c r="AA21" s="69" t="s">
        <v>946</v>
      </c>
      <c r="AB21" s="33">
        <v>900</v>
      </c>
      <c r="AC21" s="73">
        <v>0</v>
      </c>
      <c r="AD21" s="68" t="s">
        <v>29</v>
      </c>
      <c r="AE21" s="64"/>
      <c r="AF21" s="71"/>
      <c r="AG21" s="66"/>
      <c r="AH21" s="47"/>
      <c r="AI21" s="33"/>
      <c r="AJ21" s="63"/>
      <c r="AK21" s="75"/>
      <c r="AL21" s="76"/>
      <c r="AM21" s="71"/>
      <c r="AN21" s="66"/>
      <c r="AO21" s="32"/>
      <c r="AP21" s="33"/>
      <c r="AQ21" s="63"/>
      <c r="AR21" s="75"/>
      <c r="AT21" s="90"/>
      <c r="AU21" s="90"/>
      <c r="AW21" s="118"/>
      <c r="AX21" s="119"/>
      <c r="AY21" s="120"/>
      <c r="AZ21" s="121"/>
      <c r="BA21" s="122"/>
      <c r="BB21" s="123"/>
      <c r="BC21" s="124"/>
      <c r="BD21" s="113"/>
      <c r="BE21" s="118"/>
      <c r="BF21" s="119"/>
      <c r="BG21" s="120"/>
      <c r="BH21" s="121"/>
      <c r="BI21" s="122"/>
      <c r="BJ21" s="123"/>
      <c r="BK21" s="121"/>
      <c r="BL21" s="124"/>
    </row>
    <row r="22" spans="1:64" ht="29.1" customHeight="1">
      <c r="A22" t="s">
        <v>967</v>
      </c>
      <c r="B22" s="16"/>
      <c r="C22" s="64"/>
      <c r="D22" s="71"/>
      <c r="E22" s="66"/>
      <c r="F22" s="32"/>
      <c r="G22" s="33"/>
      <c r="H22" s="63"/>
      <c r="I22" s="75"/>
      <c r="J22" s="76"/>
      <c r="K22" s="71"/>
      <c r="L22" s="66"/>
      <c r="M22" s="74"/>
      <c r="N22" s="33"/>
      <c r="O22" s="63"/>
      <c r="P22" s="75"/>
      <c r="Q22" s="76"/>
      <c r="R22" s="71"/>
      <c r="S22" s="66"/>
      <c r="T22" s="32"/>
      <c r="U22" s="33"/>
      <c r="V22" s="63"/>
      <c r="W22" s="75"/>
      <c r="X22" s="101" t="s">
        <v>2</v>
      </c>
      <c r="Y22" s="71" t="s">
        <v>569</v>
      </c>
      <c r="Z22" s="66" t="s">
        <v>1136</v>
      </c>
      <c r="AA22" s="69" t="s">
        <v>1138</v>
      </c>
      <c r="AB22" s="33">
        <v>500</v>
      </c>
      <c r="AC22" s="73">
        <v>0</v>
      </c>
      <c r="AD22" s="68" t="s">
        <v>29</v>
      </c>
      <c r="AE22" s="64"/>
      <c r="AF22" s="71"/>
      <c r="AG22" s="66"/>
      <c r="AH22" s="47"/>
      <c r="AI22" s="33"/>
      <c r="AJ22" s="63"/>
      <c r="AK22" s="75"/>
      <c r="AL22" s="76"/>
      <c r="AM22" s="71"/>
      <c r="AN22" s="66"/>
      <c r="AO22" s="32"/>
      <c r="AP22" s="33"/>
      <c r="AQ22" s="63"/>
      <c r="AR22" s="75"/>
      <c r="AT22" s="90"/>
      <c r="AU22" s="90"/>
      <c r="AW22" s="118"/>
      <c r="AX22" s="119"/>
      <c r="AY22" s="120"/>
      <c r="AZ22" s="121"/>
      <c r="BA22" s="122"/>
      <c r="BB22" s="123"/>
      <c r="BC22" s="124"/>
      <c r="BD22" s="113"/>
      <c r="BE22" s="118"/>
      <c r="BF22" s="119"/>
      <c r="BG22" s="120"/>
      <c r="BH22" s="121"/>
      <c r="BI22" s="122"/>
      <c r="BJ22" s="123"/>
      <c r="BK22" s="121"/>
      <c r="BL22" s="124"/>
    </row>
    <row r="23" spans="1:64" ht="29.1" customHeight="1">
      <c r="A23" t="s">
        <v>967</v>
      </c>
      <c r="B23" s="16"/>
      <c r="C23" s="64"/>
      <c r="D23" s="71"/>
      <c r="E23" s="66"/>
      <c r="F23" s="32"/>
      <c r="G23" s="33"/>
      <c r="H23" s="63"/>
      <c r="I23" s="75"/>
      <c r="J23" s="76"/>
      <c r="K23" s="71"/>
      <c r="L23" s="66"/>
      <c r="M23" s="74"/>
      <c r="N23" s="33"/>
      <c r="O23" s="63"/>
      <c r="P23" s="75"/>
      <c r="Q23" s="76"/>
      <c r="R23" s="71"/>
      <c r="S23" s="66"/>
      <c r="T23" s="32"/>
      <c r="U23" s="33"/>
      <c r="V23" s="63"/>
      <c r="W23" s="75"/>
      <c r="X23" s="76"/>
      <c r="Y23" s="71"/>
      <c r="Z23" s="66"/>
      <c r="AA23" s="32"/>
      <c r="AB23" s="33"/>
      <c r="AC23" s="63"/>
      <c r="AD23" s="75"/>
      <c r="AE23" s="76"/>
      <c r="AF23" s="71"/>
      <c r="AG23" s="66"/>
      <c r="AH23" s="32"/>
      <c r="AI23" s="33"/>
      <c r="AJ23" s="63"/>
      <c r="AK23" s="75"/>
      <c r="AL23" s="76"/>
      <c r="AM23" s="71"/>
      <c r="AN23" s="66"/>
      <c r="AO23" s="32"/>
      <c r="AP23" s="33"/>
      <c r="AQ23" s="63"/>
      <c r="AR23" s="75"/>
      <c r="AT23" s="90"/>
      <c r="AU23" s="90"/>
      <c r="AW23" s="118"/>
      <c r="AX23" s="119"/>
      <c r="AY23" s="120"/>
      <c r="AZ23" s="121"/>
      <c r="BA23" s="122"/>
      <c r="BB23" s="123"/>
      <c r="BC23" s="124"/>
      <c r="BD23" s="113"/>
      <c r="BE23" s="118"/>
      <c r="BF23" s="119"/>
      <c r="BG23" s="120"/>
      <c r="BH23" s="121"/>
      <c r="BI23" s="122"/>
      <c r="BJ23" s="123"/>
      <c r="BK23" s="121"/>
      <c r="BL23" s="124"/>
    </row>
    <row r="24" spans="1:64" ht="29.1" customHeight="1">
      <c r="A24" t="s">
        <v>968</v>
      </c>
      <c r="B24" s="16"/>
      <c r="C24" s="64"/>
      <c r="D24" s="71"/>
      <c r="E24" s="66"/>
      <c r="F24" s="32" t="s">
        <v>68</v>
      </c>
      <c r="G24" s="33">
        <f>SUM(G7:G22)</f>
        <v>8550</v>
      </c>
      <c r="H24" s="262">
        <f>SUM(H7:H22)</f>
        <v>0</v>
      </c>
      <c r="I24" s="263"/>
      <c r="J24" s="76"/>
      <c r="K24" s="71"/>
      <c r="L24" s="66"/>
      <c r="M24" s="32" t="s">
        <v>68</v>
      </c>
      <c r="N24" s="33">
        <f>SUM(N7:N22)</f>
        <v>3000</v>
      </c>
      <c r="O24" s="262">
        <f>SUM(O7:O22)</f>
        <v>0</v>
      </c>
      <c r="P24" s="263"/>
      <c r="Q24" s="76"/>
      <c r="R24" s="71" t="s">
        <v>29</v>
      </c>
      <c r="S24" s="66"/>
      <c r="T24" s="32" t="s">
        <v>68</v>
      </c>
      <c r="U24" s="33">
        <f>SUM(U7:U22)</f>
        <v>5400</v>
      </c>
      <c r="V24" s="262">
        <f>SUM(V7:V22)</f>
        <v>0</v>
      </c>
      <c r="W24" s="263"/>
      <c r="X24" s="76"/>
      <c r="Y24" s="71" t="s">
        <v>29</v>
      </c>
      <c r="Z24" s="66"/>
      <c r="AA24" s="32" t="s">
        <v>68</v>
      </c>
      <c r="AB24" s="33">
        <f>SUM(AB7:AB22)</f>
        <v>25500</v>
      </c>
      <c r="AC24" s="262">
        <f>SUM(AC7:AC22)</f>
        <v>0</v>
      </c>
      <c r="AD24" s="263"/>
      <c r="AE24" s="76"/>
      <c r="AF24" s="71" t="s">
        <v>29</v>
      </c>
      <c r="AG24" s="66"/>
      <c r="AH24" s="32" t="s">
        <v>68</v>
      </c>
      <c r="AI24" s="33">
        <f>SUM(AI7:AI22)</f>
        <v>5350</v>
      </c>
      <c r="AJ24" s="262">
        <f>SUM(AJ7:AJ22)</f>
        <v>0</v>
      </c>
      <c r="AK24" s="263"/>
      <c r="AL24" s="76"/>
      <c r="AM24" s="71" t="s">
        <v>29</v>
      </c>
      <c r="AN24" s="66"/>
      <c r="AO24" s="32" t="s">
        <v>496</v>
      </c>
      <c r="AP24" s="33">
        <f>SUM(AP7:AP22)</f>
        <v>1550</v>
      </c>
      <c r="AQ24" s="262">
        <f>SUM(AQ7:AQ22)</f>
        <v>0</v>
      </c>
      <c r="AR24" s="263"/>
      <c r="AT24" s="90"/>
      <c r="AU24" s="90"/>
      <c r="AW24" s="118"/>
      <c r="AX24" s="119"/>
      <c r="AY24" s="120"/>
      <c r="AZ24" s="121"/>
      <c r="BA24" s="122"/>
      <c r="BB24" s="123"/>
      <c r="BC24" s="124"/>
      <c r="BD24" s="113"/>
      <c r="BE24" s="118"/>
      <c r="BF24" s="119"/>
      <c r="BG24" s="120"/>
      <c r="BH24" s="121"/>
      <c r="BI24" s="122"/>
      <c r="BJ24" s="123"/>
      <c r="BK24" s="121"/>
      <c r="BL24" s="124"/>
    </row>
    <row r="25" spans="1:64" ht="29.1" customHeight="1">
      <c r="A25" t="s">
        <v>967</v>
      </c>
      <c r="B25" s="16"/>
      <c r="C25" s="64"/>
      <c r="D25" s="71"/>
      <c r="E25" s="66"/>
      <c r="F25" s="32"/>
      <c r="G25" s="33"/>
      <c r="H25" s="63"/>
      <c r="I25" s="75"/>
      <c r="J25" s="76"/>
      <c r="K25" s="71"/>
      <c r="L25" s="66"/>
      <c r="M25" s="32"/>
      <c r="N25" s="33"/>
      <c r="O25" s="63"/>
      <c r="P25" s="75"/>
      <c r="Q25" s="76"/>
      <c r="R25" s="71"/>
      <c r="S25" s="66"/>
      <c r="T25" s="32"/>
      <c r="U25" s="33"/>
      <c r="V25" s="63"/>
      <c r="W25" s="75"/>
      <c r="X25" s="76"/>
      <c r="Y25" s="71"/>
      <c r="Z25" s="66"/>
      <c r="AA25" s="32"/>
      <c r="AB25" s="33"/>
      <c r="AC25" s="63"/>
      <c r="AD25" s="75"/>
      <c r="AE25" s="76"/>
      <c r="AF25" s="71"/>
      <c r="AG25" s="66"/>
      <c r="AH25" s="32"/>
      <c r="AI25" s="33"/>
      <c r="AJ25" s="63"/>
      <c r="AK25" s="75"/>
      <c r="AL25" s="76"/>
      <c r="AM25" s="71"/>
      <c r="AN25" s="66"/>
      <c r="AO25" s="32"/>
      <c r="AP25" s="33"/>
      <c r="AQ25" s="63"/>
      <c r="AR25" s="75"/>
      <c r="AT25" s="90"/>
      <c r="AU25" s="90"/>
      <c r="AW25" s="118"/>
      <c r="AX25" s="119"/>
      <c r="AY25" s="120"/>
      <c r="AZ25" s="121"/>
      <c r="BA25" s="122"/>
      <c r="BB25" s="123"/>
      <c r="BC25" s="124"/>
      <c r="BD25" s="113"/>
      <c r="BE25" s="118"/>
      <c r="BF25" s="119"/>
      <c r="BG25" s="120"/>
      <c r="BH25" s="121"/>
      <c r="BI25" s="122"/>
      <c r="BJ25" s="123"/>
      <c r="BK25" s="121"/>
      <c r="BL25" s="124"/>
    </row>
    <row r="26" spans="1:64" ht="29.1" customHeight="1">
      <c r="A26" t="s">
        <v>967</v>
      </c>
      <c r="B26" s="16"/>
      <c r="C26" s="64"/>
      <c r="D26" s="71"/>
      <c r="E26" s="66"/>
      <c r="F26" s="32"/>
      <c r="G26" s="33"/>
      <c r="H26" s="63"/>
      <c r="I26" s="75"/>
      <c r="J26" s="76"/>
      <c r="K26" s="71"/>
      <c r="L26" s="66"/>
      <c r="M26" s="32"/>
      <c r="N26" s="33"/>
      <c r="O26" s="63"/>
      <c r="P26" s="75"/>
      <c r="Q26" s="76"/>
      <c r="R26" s="71"/>
      <c r="S26" s="66"/>
      <c r="T26" s="32"/>
      <c r="U26" s="33"/>
      <c r="V26" s="63"/>
      <c r="W26" s="75"/>
      <c r="X26" s="76"/>
      <c r="Y26" s="71"/>
      <c r="Z26" s="66"/>
      <c r="AA26" s="32"/>
      <c r="AB26" s="33"/>
      <c r="AC26" s="63"/>
      <c r="AD26" s="75"/>
      <c r="AE26" s="76"/>
      <c r="AF26" s="71"/>
      <c r="AG26" s="66"/>
      <c r="AH26" s="32"/>
      <c r="AI26" s="33"/>
      <c r="AJ26" s="63"/>
      <c r="AK26" s="75"/>
      <c r="AL26" s="76"/>
      <c r="AM26" s="71"/>
      <c r="AN26" s="66"/>
      <c r="AO26" s="32"/>
      <c r="AP26" s="33"/>
      <c r="AQ26" s="63"/>
      <c r="AR26" s="75"/>
      <c r="AT26" s="90"/>
      <c r="AU26" s="90"/>
      <c r="AW26" s="118"/>
      <c r="AX26" s="119"/>
      <c r="AY26" s="120"/>
      <c r="AZ26" s="121"/>
      <c r="BA26" s="122"/>
      <c r="BB26" s="123"/>
      <c r="BC26" s="124"/>
      <c r="BD26" s="113"/>
      <c r="BE26" s="118"/>
      <c r="BF26" s="119"/>
      <c r="BG26" s="120"/>
      <c r="BH26" s="121"/>
      <c r="BI26" s="122"/>
      <c r="BJ26" s="123"/>
      <c r="BK26" s="121"/>
      <c r="BL26" s="124"/>
    </row>
    <row r="27" spans="1:64" ht="29.1" customHeight="1">
      <c r="A27" t="s">
        <v>968</v>
      </c>
      <c r="B27" s="16"/>
      <c r="C27" s="64"/>
      <c r="D27" s="71"/>
      <c r="E27" s="66"/>
      <c r="F27" s="32"/>
      <c r="G27" s="33"/>
      <c r="H27" s="63"/>
      <c r="I27" s="75"/>
      <c r="J27" s="76"/>
      <c r="K27" s="71"/>
      <c r="L27" s="66"/>
      <c r="M27" s="32"/>
      <c r="N27" s="33"/>
      <c r="O27" s="63"/>
      <c r="P27" s="75"/>
      <c r="Q27" s="76"/>
      <c r="R27" s="71"/>
      <c r="S27" s="66"/>
      <c r="T27" s="32"/>
      <c r="U27" s="33"/>
      <c r="V27" s="63"/>
      <c r="W27" s="75"/>
      <c r="X27" s="76"/>
      <c r="Y27" s="71"/>
      <c r="Z27" s="66"/>
      <c r="AA27" s="32"/>
      <c r="AB27" s="33"/>
      <c r="AC27" s="63"/>
      <c r="AD27" s="75"/>
      <c r="AE27" s="76"/>
      <c r="AF27" s="71"/>
      <c r="AG27" s="66"/>
      <c r="AH27" s="32"/>
      <c r="AI27" s="33"/>
      <c r="AJ27" s="63"/>
      <c r="AK27" s="75"/>
      <c r="AL27" s="279" t="s">
        <v>503</v>
      </c>
      <c r="AM27" s="280"/>
      <c r="AN27" s="280"/>
      <c r="AO27" s="280"/>
      <c r="AP27" s="280"/>
      <c r="AQ27" s="280"/>
      <c r="AR27" s="281"/>
      <c r="AT27" s="90"/>
      <c r="AU27" s="90"/>
      <c r="AW27" s="118"/>
      <c r="AX27" s="119"/>
      <c r="AY27" s="120"/>
      <c r="AZ27" s="121"/>
      <c r="BA27" s="122"/>
      <c r="BB27" s="123"/>
      <c r="BC27" s="124"/>
      <c r="BD27" s="113"/>
      <c r="BE27" s="118"/>
      <c r="BF27" s="119"/>
      <c r="BG27" s="120"/>
      <c r="BH27" s="121"/>
      <c r="BI27" s="122"/>
      <c r="BJ27" s="123"/>
      <c r="BK27" s="121"/>
      <c r="BL27" s="124"/>
    </row>
    <row r="28" spans="1:64" ht="29.1" customHeight="1">
      <c r="A28" t="s">
        <v>967</v>
      </c>
      <c r="B28" s="16"/>
      <c r="C28" s="64"/>
      <c r="D28" s="71"/>
      <c r="E28" s="66"/>
      <c r="F28" s="32"/>
      <c r="G28" s="33"/>
      <c r="H28" s="63"/>
      <c r="I28" s="75"/>
      <c r="J28" s="76"/>
      <c r="K28" s="71"/>
      <c r="L28" s="66"/>
      <c r="M28" s="32"/>
      <c r="N28" s="33"/>
      <c r="O28" s="63"/>
      <c r="P28" s="75"/>
      <c r="Q28" s="76"/>
      <c r="R28" s="71"/>
      <c r="S28" s="66"/>
      <c r="T28" s="32"/>
      <c r="U28" s="33"/>
      <c r="V28" s="63"/>
      <c r="W28" s="75"/>
      <c r="X28" s="76"/>
      <c r="Y28" s="71"/>
      <c r="Z28" s="66"/>
      <c r="AA28" s="32"/>
      <c r="AB28" s="33"/>
      <c r="AC28" s="63"/>
      <c r="AD28" s="75"/>
      <c r="AE28" s="76"/>
      <c r="AF28" s="71"/>
      <c r="AG28" s="66"/>
      <c r="AH28" s="32"/>
      <c r="AI28" s="33"/>
      <c r="AJ28" s="63"/>
      <c r="AK28" s="75"/>
      <c r="AL28" s="101" t="s">
        <v>2</v>
      </c>
      <c r="AM28" s="71" t="s">
        <v>495</v>
      </c>
      <c r="AN28" s="66" t="s">
        <v>1276</v>
      </c>
      <c r="AO28" s="48" t="s">
        <v>1275</v>
      </c>
      <c r="AP28" s="33">
        <v>250</v>
      </c>
      <c r="AQ28" s="73">
        <v>0</v>
      </c>
      <c r="AR28" s="68" t="s">
        <v>29</v>
      </c>
      <c r="AT28" s="90"/>
      <c r="AU28" s="90"/>
      <c r="AW28" s="118"/>
      <c r="AX28" s="119"/>
      <c r="AY28" s="120"/>
      <c r="AZ28" s="121"/>
      <c r="BA28" s="122"/>
      <c r="BB28" s="123">
        <f>COUNTIF(AQ28,{"&gt;0","&lt;0"})</f>
        <v>0</v>
      </c>
      <c r="BC28" s="124"/>
      <c r="BD28" s="113"/>
      <c r="BE28" s="118"/>
      <c r="BF28" s="119"/>
      <c r="BG28" s="120"/>
      <c r="BH28" s="121"/>
      <c r="BI28" s="122"/>
      <c r="BJ28" s="123"/>
      <c r="BK28" s="121"/>
      <c r="BL28" s="124"/>
    </row>
    <row r="29" spans="1:64" ht="29.1" customHeight="1">
      <c r="A29" t="s">
        <v>967</v>
      </c>
      <c r="B29" s="16"/>
      <c r="C29" s="64"/>
      <c r="D29" s="71"/>
      <c r="E29" s="66"/>
      <c r="F29" s="32"/>
      <c r="G29" s="33"/>
      <c r="H29" s="63"/>
      <c r="I29" s="75"/>
      <c r="J29" s="76"/>
      <c r="K29" s="71"/>
      <c r="L29" s="66"/>
      <c r="M29" s="32"/>
      <c r="N29" s="33"/>
      <c r="O29" s="63"/>
      <c r="P29" s="75"/>
      <c r="Q29" s="76"/>
      <c r="R29" s="71"/>
      <c r="S29" s="66"/>
      <c r="T29" s="32"/>
      <c r="U29" s="33"/>
      <c r="V29" s="63"/>
      <c r="W29" s="75"/>
      <c r="X29" s="76"/>
      <c r="Y29" s="71"/>
      <c r="Z29" s="66"/>
      <c r="AA29" s="32"/>
      <c r="AB29" s="33"/>
      <c r="AC29" s="63"/>
      <c r="AD29" s="75"/>
      <c r="AE29" s="76"/>
      <c r="AF29" s="71"/>
      <c r="AG29" s="66"/>
      <c r="AH29" s="32"/>
      <c r="AI29" s="33"/>
      <c r="AJ29" s="63"/>
      <c r="AK29" s="75"/>
      <c r="AL29" s="179"/>
      <c r="AM29" s="180" t="s">
        <v>31</v>
      </c>
      <c r="AN29" s="66" t="s">
        <v>63</v>
      </c>
      <c r="AO29" s="169" t="s">
        <v>1263</v>
      </c>
      <c r="AP29" s="33" t="s">
        <v>0</v>
      </c>
      <c r="AQ29" s="63"/>
      <c r="AR29" s="75"/>
      <c r="AT29" s="90"/>
      <c r="AU29" s="90"/>
      <c r="AW29" s="118"/>
      <c r="AX29" s="119"/>
      <c r="AY29" s="120"/>
      <c r="AZ29" s="121"/>
      <c r="BA29" s="122"/>
      <c r="BB29" s="123"/>
      <c r="BC29" s="124"/>
      <c r="BD29" s="113"/>
      <c r="BE29" s="118"/>
      <c r="BF29" s="119"/>
      <c r="BG29" s="120"/>
      <c r="BH29" s="121"/>
      <c r="BI29" s="122"/>
      <c r="BJ29" s="123"/>
      <c r="BK29" s="121"/>
      <c r="BL29" s="124"/>
    </row>
    <row r="30" spans="1:64" ht="29.1" customHeight="1">
      <c r="A30" t="s">
        <v>967</v>
      </c>
      <c r="B30" s="16"/>
      <c r="C30" s="64"/>
      <c r="D30" s="71"/>
      <c r="E30" s="66"/>
      <c r="F30" s="32"/>
      <c r="G30" s="33"/>
      <c r="H30" s="63"/>
      <c r="I30" s="75"/>
      <c r="J30" s="76"/>
      <c r="K30" s="71"/>
      <c r="L30" s="66"/>
      <c r="M30" s="32"/>
      <c r="N30" s="33"/>
      <c r="O30" s="63"/>
      <c r="P30" s="75"/>
      <c r="Q30" s="76"/>
      <c r="R30" s="71"/>
      <c r="S30" s="66"/>
      <c r="T30" s="32"/>
      <c r="U30" s="33"/>
      <c r="V30" s="63"/>
      <c r="W30" s="75"/>
      <c r="X30" s="76"/>
      <c r="Y30" s="71"/>
      <c r="Z30" s="66"/>
      <c r="AA30" s="32"/>
      <c r="AB30" s="33"/>
      <c r="AC30" s="63"/>
      <c r="AD30" s="75"/>
      <c r="AE30" s="76"/>
      <c r="AF30" s="71"/>
      <c r="AG30" s="66"/>
      <c r="AH30" s="32"/>
      <c r="AI30" s="33"/>
      <c r="AJ30" s="63"/>
      <c r="AK30" s="75"/>
      <c r="AL30" s="179"/>
      <c r="AM30" s="180" t="s">
        <v>31</v>
      </c>
      <c r="AN30" s="66" t="s">
        <v>54</v>
      </c>
      <c r="AO30" s="32" t="s">
        <v>947</v>
      </c>
      <c r="AP30" s="33" t="s">
        <v>0</v>
      </c>
      <c r="AQ30" s="63"/>
      <c r="AR30" s="75"/>
      <c r="AT30" s="90"/>
      <c r="AU30" s="90"/>
      <c r="AW30" s="118"/>
      <c r="AX30" s="119"/>
      <c r="AY30" s="120"/>
      <c r="AZ30" s="121"/>
      <c r="BA30" s="122"/>
      <c r="BB30" s="123"/>
      <c r="BC30" s="124"/>
      <c r="BD30" s="113"/>
      <c r="BE30" s="118"/>
      <c r="BF30" s="119"/>
      <c r="BG30" s="120"/>
      <c r="BH30" s="121"/>
      <c r="BI30" s="122"/>
      <c r="BJ30" s="123"/>
      <c r="BK30" s="121"/>
      <c r="BL30" s="124"/>
    </row>
    <row r="31" spans="1:64" ht="29.1" customHeight="1">
      <c r="A31" t="s">
        <v>967</v>
      </c>
      <c r="B31" s="16"/>
      <c r="C31" s="64"/>
      <c r="D31" s="71"/>
      <c r="E31" s="66"/>
      <c r="F31" s="32"/>
      <c r="G31" s="33"/>
      <c r="H31" s="63"/>
      <c r="I31" s="75"/>
      <c r="J31" s="76"/>
      <c r="K31" s="71"/>
      <c r="L31" s="66"/>
      <c r="M31" s="32"/>
      <c r="N31" s="33"/>
      <c r="O31" s="63"/>
      <c r="P31" s="75"/>
      <c r="Q31" s="76"/>
      <c r="R31" s="71"/>
      <c r="S31" s="66"/>
      <c r="T31" s="32"/>
      <c r="U31" s="33"/>
      <c r="V31" s="63"/>
      <c r="W31" s="75"/>
      <c r="X31" s="76"/>
      <c r="Y31" s="71"/>
      <c r="Z31" s="66"/>
      <c r="AA31" s="32"/>
      <c r="AB31" s="33"/>
      <c r="AC31" s="63"/>
      <c r="AD31" s="75"/>
      <c r="AE31" s="76"/>
      <c r="AF31" s="71"/>
      <c r="AG31" s="66"/>
      <c r="AH31" s="32"/>
      <c r="AI31" s="33"/>
      <c r="AJ31" s="63"/>
      <c r="AK31" s="75"/>
      <c r="AL31" s="179"/>
      <c r="AM31" s="180" t="s">
        <v>31</v>
      </c>
      <c r="AN31" s="66" t="s">
        <v>1192</v>
      </c>
      <c r="AO31" s="32" t="s">
        <v>1264</v>
      </c>
      <c r="AP31" s="33" t="s">
        <v>0</v>
      </c>
      <c r="AQ31" s="63"/>
      <c r="AR31" s="75"/>
      <c r="AT31" s="90"/>
      <c r="AU31" s="90"/>
      <c r="AW31" s="118"/>
      <c r="AX31" s="119"/>
      <c r="AY31" s="120"/>
      <c r="AZ31" s="121"/>
      <c r="BA31" s="122"/>
      <c r="BB31" s="123"/>
      <c r="BC31" s="124"/>
      <c r="BD31" s="113"/>
      <c r="BE31" s="118"/>
      <c r="BF31" s="119"/>
      <c r="BG31" s="120"/>
      <c r="BH31" s="121"/>
      <c r="BI31" s="122"/>
      <c r="BJ31" s="123"/>
      <c r="BK31" s="121"/>
      <c r="BL31" s="124"/>
    </row>
    <row r="32" spans="1:64" ht="29.1" customHeight="1">
      <c r="A32" t="s">
        <v>967</v>
      </c>
      <c r="B32" s="16"/>
      <c r="C32" s="64"/>
      <c r="D32" s="71"/>
      <c r="E32" s="66"/>
      <c r="F32" s="32"/>
      <c r="G32" s="33"/>
      <c r="H32" s="63"/>
      <c r="I32" s="75"/>
      <c r="J32" s="76"/>
      <c r="K32" s="71"/>
      <c r="L32" s="66"/>
      <c r="M32" s="32"/>
      <c r="N32" s="33"/>
      <c r="O32" s="63"/>
      <c r="P32" s="75"/>
      <c r="Q32" s="76"/>
      <c r="R32" s="71"/>
      <c r="S32" s="66"/>
      <c r="T32" s="32"/>
      <c r="U32" s="33"/>
      <c r="V32" s="63"/>
      <c r="W32" s="75"/>
      <c r="X32" s="76"/>
      <c r="Y32" s="71"/>
      <c r="Z32" s="66"/>
      <c r="AA32" s="32"/>
      <c r="AB32" s="33"/>
      <c r="AC32" s="63"/>
      <c r="AD32" s="75"/>
      <c r="AE32" s="76"/>
      <c r="AF32" s="71"/>
      <c r="AG32" s="66"/>
      <c r="AH32" s="32"/>
      <c r="AI32" s="33"/>
      <c r="AJ32" s="63"/>
      <c r="AK32" s="75"/>
      <c r="AL32" s="179"/>
      <c r="AM32" s="180" t="s">
        <v>31</v>
      </c>
      <c r="AN32" s="66" t="s">
        <v>55</v>
      </c>
      <c r="AO32" s="32" t="s">
        <v>948</v>
      </c>
      <c r="AP32" s="33" t="s">
        <v>0</v>
      </c>
      <c r="AQ32" s="63"/>
      <c r="AR32" s="75"/>
      <c r="AT32" s="90"/>
      <c r="AU32" s="90"/>
      <c r="AW32" s="118"/>
      <c r="AX32" s="119"/>
      <c r="AY32" s="120"/>
      <c r="AZ32" s="121"/>
      <c r="BA32" s="122"/>
      <c r="BB32" s="123"/>
      <c r="BC32" s="124"/>
      <c r="BD32" s="113"/>
      <c r="BE32" s="118"/>
      <c r="BF32" s="119"/>
      <c r="BG32" s="120"/>
      <c r="BH32" s="121"/>
      <c r="BI32" s="122"/>
      <c r="BJ32" s="123"/>
      <c r="BK32" s="121"/>
      <c r="BL32" s="124"/>
    </row>
    <row r="33" spans="1:64" ht="29.1" customHeight="1">
      <c r="A33" t="s">
        <v>967</v>
      </c>
      <c r="B33" s="16"/>
      <c r="C33" s="64"/>
      <c r="D33" s="71"/>
      <c r="E33" s="66"/>
      <c r="F33" s="32"/>
      <c r="G33" s="33"/>
      <c r="H33" s="63"/>
      <c r="I33" s="75"/>
      <c r="J33" s="76"/>
      <c r="K33" s="71"/>
      <c r="L33" s="66"/>
      <c r="M33" s="32"/>
      <c r="N33" s="33"/>
      <c r="O33" s="63"/>
      <c r="P33" s="75"/>
      <c r="Q33" s="76"/>
      <c r="R33" s="71"/>
      <c r="S33" s="66"/>
      <c r="T33" s="32"/>
      <c r="U33" s="33"/>
      <c r="V33" s="63"/>
      <c r="W33" s="75"/>
      <c r="X33" s="76"/>
      <c r="Y33" s="71"/>
      <c r="Z33" s="66"/>
      <c r="AA33" s="32"/>
      <c r="AB33" s="33"/>
      <c r="AC33" s="63"/>
      <c r="AD33" s="75"/>
      <c r="AE33" s="76"/>
      <c r="AF33" s="71"/>
      <c r="AG33" s="66"/>
      <c r="AH33" s="32"/>
      <c r="AI33" s="33"/>
      <c r="AJ33" s="63"/>
      <c r="AK33" s="75"/>
      <c r="AL33" s="179"/>
      <c r="AM33" s="180" t="s">
        <v>31</v>
      </c>
      <c r="AN33" s="66" t="s">
        <v>57</v>
      </c>
      <c r="AO33" s="32" t="s">
        <v>950</v>
      </c>
      <c r="AP33" s="33" t="s">
        <v>0</v>
      </c>
      <c r="AQ33" s="63"/>
      <c r="AR33" s="75"/>
      <c r="AT33" s="90"/>
      <c r="AU33" s="90"/>
      <c r="AW33" s="118"/>
      <c r="AX33" s="119"/>
      <c r="AY33" s="120"/>
      <c r="AZ33" s="121"/>
      <c r="BA33" s="122"/>
      <c r="BB33" s="123"/>
      <c r="BC33" s="124"/>
      <c r="BD33" s="113"/>
      <c r="BE33" s="118"/>
      <c r="BF33" s="119"/>
      <c r="BG33" s="120"/>
      <c r="BH33" s="121"/>
      <c r="BI33" s="122"/>
      <c r="BJ33" s="123"/>
      <c r="BK33" s="121"/>
      <c r="BL33" s="124"/>
    </row>
    <row r="34" spans="1:64" ht="29.1" customHeight="1">
      <c r="A34" t="s">
        <v>967</v>
      </c>
      <c r="B34" s="16"/>
      <c r="C34" s="64"/>
      <c r="D34" s="71"/>
      <c r="E34" s="66"/>
      <c r="F34" s="32"/>
      <c r="G34" s="33"/>
      <c r="H34" s="63"/>
      <c r="I34" s="75"/>
      <c r="J34" s="76"/>
      <c r="K34" s="71"/>
      <c r="L34" s="66"/>
      <c r="M34" s="32"/>
      <c r="N34" s="33"/>
      <c r="O34" s="63"/>
      <c r="P34" s="75"/>
      <c r="Q34" s="76"/>
      <c r="R34" s="71"/>
      <c r="S34" s="66"/>
      <c r="T34" s="32"/>
      <c r="U34" s="33"/>
      <c r="V34" s="63"/>
      <c r="W34" s="75"/>
      <c r="X34" s="76"/>
      <c r="Y34" s="71"/>
      <c r="Z34" s="66"/>
      <c r="AA34" s="32"/>
      <c r="AB34" s="33"/>
      <c r="AC34" s="63"/>
      <c r="AD34" s="75"/>
      <c r="AE34" s="76"/>
      <c r="AF34" s="71"/>
      <c r="AG34" s="66"/>
      <c r="AH34" s="32"/>
      <c r="AI34" s="33"/>
      <c r="AJ34" s="63"/>
      <c r="AK34" s="75"/>
      <c r="AL34" s="179"/>
      <c r="AM34" s="180" t="s">
        <v>31</v>
      </c>
      <c r="AN34" s="66" t="s">
        <v>58</v>
      </c>
      <c r="AO34" s="32" t="s">
        <v>951</v>
      </c>
      <c r="AP34" s="33" t="s">
        <v>0</v>
      </c>
      <c r="AQ34" s="63"/>
      <c r="AR34" s="75"/>
      <c r="AT34" s="90"/>
      <c r="AU34" s="90"/>
      <c r="AW34" s="118"/>
      <c r="AX34" s="119"/>
      <c r="AY34" s="120"/>
      <c r="AZ34" s="121"/>
      <c r="BA34" s="122"/>
      <c r="BB34" s="123"/>
      <c r="BC34" s="124"/>
      <c r="BD34" s="113"/>
      <c r="BE34" s="118"/>
      <c r="BF34" s="119"/>
      <c r="BG34" s="120"/>
      <c r="BH34" s="121"/>
      <c r="BI34" s="122"/>
      <c r="BJ34" s="123"/>
      <c r="BK34" s="121"/>
      <c r="BL34" s="124"/>
    </row>
    <row r="35" spans="1:64" ht="29.1" customHeight="1">
      <c r="A35" t="s">
        <v>967</v>
      </c>
      <c r="B35" s="16"/>
      <c r="C35" s="64"/>
      <c r="D35" s="71"/>
      <c r="E35" s="66"/>
      <c r="F35" s="32"/>
      <c r="G35" s="33"/>
      <c r="H35" s="63"/>
      <c r="I35" s="75"/>
      <c r="J35" s="76"/>
      <c r="K35" s="71"/>
      <c r="L35" s="66"/>
      <c r="M35" s="32"/>
      <c r="N35" s="33"/>
      <c r="O35" s="63"/>
      <c r="P35" s="75"/>
      <c r="Q35" s="76"/>
      <c r="R35" s="71"/>
      <c r="S35" s="66"/>
      <c r="T35" s="32"/>
      <c r="U35" s="33"/>
      <c r="V35" s="63"/>
      <c r="W35" s="75"/>
      <c r="X35" s="76"/>
      <c r="Y35" s="71"/>
      <c r="Z35" s="66"/>
      <c r="AA35" s="32"/>
      <c r="AB35" s="33"/>
      <c r="AC35" s="63"/>
      <c r="AD35" s="75"/>
      <c r="AE35" s="76"/>
      <c r="AF35" s="71"/>
      <c r="AG35" s="66"/>
      <c r="AH35" s="32"/>
      <c r="AI35" s="33"/>
      <c r="AJ35" s="63"/>
      <c r="AK35" s="75"/>
      <c r="AL35" s="179"/>
      <c r="AM35" s="180" t="s">
        <v>31</v>
      </c>
      <c r="AN35" s="66" t="s">
        <v>59</v>
      </c>
      <c r="AO35" s="32" t="s">
        <v>487</v>
      </c>
      <c r="AP35" s="33" t="s">
        <v>0</v>
      </c>
      <c r="AQ35" s="63"/>
      <c r="AR35" s="75"/>
      <c r="AT35" s="90"/>
      <c r="AU35" s="90"/>
      <c r="AW35" s="118"/>
      <c r="AX35" s="119"/>
      <c r="AY35" s="120"/>
      <c r="AZ35" s="121"/>
      <c r="BA35" s="122"/>
      <c r="BB35" s="123"/>
      <c r="BC35" s="124"/>
      <c r="BD35" s="113"/>
      <c r="BE35" s="118"/>
      <c r="BF35" s="119"/>
      <c r="BG35" s="120"/>
      <c r="BH35" s="121"/>
      <c r="BI35" s="122"/>
      <c r="BJ35" s="123"/>
      <c r="BK35" s="121"/>
      <c r="BL35" s="124"/>
    </row>
    <row r="36" spans="1:64" ht="29.1" customHeight="1">
      <c r="A36" t="s">
        <v>967</v>
      </c>
      <c r="B36" s="16"/>
      <c r="C36" s="64"/>
      <c r="D36" s="71"/>
      <c r="E36" s="66"/>
      <c r="F36" s="32"/>
      <c r="G36" s="33"/>
      <c r="H36" s="63"/>
      <c r="I36" s="75"/>
      <c r="J36" s="76"/>
      <c r="K36" s="71"/>
      <c r="L36" s="66"/>
      <c r="M36" s="32"/>
      <c r="N36" s="33"/>
      <c r="O36" s="63"/>
      <c r="P36" s="75"/>
      <c r="Q36" s="76"/>
      <c r="R36" s="71"/>
      <c r="S36" s="66"/>
      <c r="T36" s="32"/>
      <c r="U36" s="33"/>
      <c r="V36" s="63"/>
      <c r="W36" s="75"/>
      <c r="X36" s="76"/>
      <c r="Y36" s="71"/>
      <c r="Z36" s="66"/>
      <c r="AA36" s="32"/>
      <c r="AB36" s="33"/>
      <c r="AC36" s="63"/>
      <c r="AD36" s="75"/>
      <c r="AE36" s="76"/>
      <c r="AF36" s="71"/>
      <c r="AG36" s="66"/>
      <c r="AH36" s="32"/>
      <c r="AI36" s="33"/>
      <c r="AJ36" s="63"/>
      <c r="AK36" s="75"/>
      <c r="AL36" s="179"/>
      <c r="AM36" s="180" t="s">
        <v>31</v>
      </c>
      <c r="AN36" s="66" t="s">
        <v>60</v>
      </c>
      <c r="AO36" s="32" t="s">
        <v>488</v>
      </c>
      <c r="AP36" s="33" t="s">
        <v>0</v>
      </c>
      <c r="AQ36" s="63"/>
      <c r="AR36" s="75"/>
      <c r="AT36" s="90"/>
      <c r="AU36" s="90"/>
      <c r="AW36" s="118"/>
      <c r="AX36" s="119"/>
      <c r="AY36" s="120"/>
      <c r="AZ36" s="121"/>
      <c r="BA36" s="122"/>
      <c r="BB36" s="123"/>
      <c r="BC36" s="124"/>
      <c r="BD36" s="113"/>
      <c r="BE36" s="118"/>
      <c r="BF36" s="119"/>
      <c r="BG36" s="120"/>
      <c r="BH36" s="121"/>
      <c r="BI36" s="122"/>
      <c r="BJ36" s="123"/>
      <c r="BK36" s="121"/>
      <c r="BL36" s="124"/>
    </row>
    <row r="37" spans="1:64" ht="29.1" customHeight="1">
      <c r="A37" t="s">
        <v>967</v>
      </c>
      <c r="B37" s="16"/>
      <c r="C37" s="64"/>
      <c r="D37" s="71"/>
      <c r="E37" s="66"/>
      <c r="F37" s="32"/>
      <c r="G37" s="33"/>
      <c r="H37" s="63"/>
      <c r="I37" s="75"/>
      <c r="J37" s="76"/>
      <c r="K37" s="71"/>
      <c r="L37" s="66"/>
      <c r="M37" s="32"/>
      <c r="N37" s="33"/>
      <c r="O37" s="63"/>
      <c r="P37" s="75"/>
      <c r="Q37" s="76"/>
      <c r="R37" s="71"/>
      <c r="S37" s="66"/>
      <c r="T37" s="32"/>
      <c r="U37" s="33"/>
      <c r="V37" s="63"/>
      <c r="W37" s="75"/>
      <c r="X37" s="76"/>
      <c r="Y37" s="71"/>
      <c r="Z37" s="66"/>
      <c r="AA37" s="32"/>
      <c r="AB37" s="33"/>
      <c r="AC37" s="63"/>
      <c r="AD37" s="75"/>
      <c r="AE37" s="76"/>
      <c r="AF37" s="71"/>
      <c r="AG37" s="66"/>
      <c r="AH37" s="32"/>
      <c r="AI37" s="33"/>
      <c r="AJ37" s="63"/>
      <c r="AK37" s="75"/>
      <c r="AL37" s="179"/>
      <c r="AM37" s="180" t="s">
        <v>31</v>
      </c>
      <c r="AN37" s="66" t="s">
        <v>64</v>
      </c>
      <c r="AO37" s="32" t="s">
        <v>1265</v>
      </c>
      <c r="AP37" s="33" t="s">
        <v>0</v>
      </c>
      <c r="AQ37" s="63"/>
      <c r="AR37" s="75"/>
      <c r="AT37" s="90"/>
      <c r="AU37" s="90"/>
      <c r="AW37" s="118"/>
      <c r="AX37" s="119"/>
      <c r="AY37" s="120"/>
      <c r="AZ37" s="121"/>
      <c r="BA37" s="122"/>
      <c r="BB37" s="123"/>
      <c r="BC37" s="124"/>
      <c r="BD37" s="113"/>
      <c r="BE37" s="118"/>
      <c r="BF37" s="119"/>
      <c r="BG37" s="120"/>
      <c r="BH37" s="121"/>
      <c r="BI37" s="122"/>
      <c r="BJ37" s="123"/>
      <c r="BK37" s="121"/>
      <c r="BL37" s="124"/>
    </row>
    <row r="38" spans="1:64" ht="29.1" customHeight="1">
      <c r="A38" t="s">
        <v>967</v>
      </c>
      <c r="B38" s="16"/>
      <c r="C38" s="64"/>
      <c r="D38" s="71"/>
      <c r="E38" s="66"/>
      <c r="F38" s="32"/>
      <c r="G38" s="33"/>
      <c r="H38" s="63"/>
      <c r="I38" s="75"/>
      <c r="J38" s="76"/>
      <c r="K38" s="71"/>
      <c r="L38" s="66"/>
      <c r="M38" s="32"/>
      <c r="N38" s="33"/>
      <c r="O38" s="63"/>
      <c r="P38" s="75"/>
      <c r="Q38" s="76"/>
      <c r="R38" s="71"/>
      <c r="S38" s="66"/>
      <c r="T38" s="32"/>
      <c r="U38" s="33"/>
      <c r="V38" s="63"/>
      <c r="W38" s="75"/>
      <c r="X38" s="76"/>
      <c r="Y38" s="71"/>
      <c r="Z38" s="66"/>
      <c r="AA38" s="32"/>
      <c r="AB38" s="33"/>
      <c r="AC38" s="63"/>
      <c r="AD38" s="75"/>
      <c r="AE38" s="76"/>
      <c r="AF38" s="71"/>
      <c r="AG38" s="66"/>
      <c r="AH38" s="32"/>
      <c r="AI38" s="33"/>
      <c r="AJ38" s="63"/>
      <c r="AK38" s="75"/>
      <c r="AL38" s="179"/>
      <c r="AM38" s="180" t="s">
        <v>31</v>
      </c>
      <c r="AN38" s="66" t="s">
        <v>65</v>
      </c>
      <c r="AO38" s="32" t="s">
        <v>1266</v>
      </c>
      <c r="AP38" s="33" t="s">
        <v>0</v>
      </c>
      <c r="AQ38" s="63"/>
      <c r="AR38" s="75"/>
      <c r="AT38" s="90"/>
      <c r="AU38" s="90"/>
      <c r="AW38" s="118"/>
      <c r="AX38" s="119"/>
      <c r="AY38" s="120"/>
      <c r="AZ38" s="121"/>
      <c r="BA38" s="122"/>
      <c r="BB38" s="123"/>
      <c r="BC38" s="124"/>
      <c r="BD38" s="113"/>
      <c r="BE38" s="118"/>
      <c r="BF38" s="119"/>
      <c r="BG38" s="120"/>
      <c r="BH38" s="121"/>
      <c r="BI38" s="122"/>
      <c r="BJ38" s="123"/>
      <c r="BK38" s="121"/>
      <c r="BL38" s="124"/>
    </row>
    <row r="39" spans="1:64" ht="29.1" customHeight="1">
      <c r="A39" t="s">
        <v>968</v>
      </c>
      <c r="B39" s="34">
        <f>SUM(G24,N24,U24,AP24,AB24,AI24,AP39)</f>
        <v>49600</v>
      </c>
      <c r="C39" s="64"/>
      <c r="D39" s="71"/>
      <c r="E39" s="66"/>
      <c r="F39" s="32"/>
      <c r="G39" s="33"/>
      <c r="H39" s="63"/>
      <c r="I39" s="75"/>
      <c r="J39" s="76"/>
      <c r="K39" s="71"/>
      <c r="L39" s="66"/>
      <c r="M39" s="32"/>
      <c r="N39" s="33"/>
      <c r="O39" s="63"/>
      <c r="P39" s="75"/>
      <c r="Q39" s="76"/>
      <c r="R39" s="71"/>
      <c r="S39" s="66"/>
      <c r="T39" s="32"/>
      <c r="U39" s="33"/>
      <c r="V39" s="63"/>
      <c r="W39" s="75"/>
      <c r="X39" s="76"/>
      <c r="Y39" s="71"/>
      <c r="Z39" s="66"/>
      <c r="AA39" s="32"/>
      <c r="AB39" s="33"/>
      <c r="AC39" s="63"/>
      <c r="AD39" s="75"/>
      <c r="AE39" s="76"/>
      <c r="AF39" s="71"/>
      <c r="AG39" s="66"/>
      <c r="AH39" s="32"/>
      <c r="AI39" s="33"/>
      <c r="AJ39" s="63"/>
      <c r="AK39" s="75"/>
      <c r="AL39" s="76"/>
      <c r="AM39" s="71" t="s">
        <v>29</v>
      </c>
      <c r="AN39" s="66"/>
      <c r="AO39" s="32" t="s">
        <v>497</v>
      </c>
      <c r="AP39" s="33">
        <f>SUM(AP28:AP37)</f>
        <v>250</v>
      </c>
      <c r="AQ39" s="262">
        <f>SUM(AQ28)</f>
        <v>0</v>
      </c>
      <c r="AR39" s="263"/>
      <c r="AT39" s="90"/>
      <c r="AU39" s="90"/>
      <c r="AW39" s="118"/>
      <c r="AX39" s="119"/>
      <c r="AY39" s="120"/>
      <c r="AZ39" s="121"/>
      <c r="BA39" s="122"/>
      <c r="BB39" s="123"/>
      <c r="BC39" s="124"/>
      <c r="BD39" s="113"/>
      <c r="BE39" s="118"/>
      <c r="BF39" s="119"/>
      <c r="BG39" s="120"/>
      <c r="BH39" s="121"/>
      <c r="BI39" s="122"/>
      <c r="BJ39" s="123"/>
      <c r="BK39" s="121"/>
      <c r="BL39" s="124"/>
    </row>
    <row r="40" spans="1:64" ht="29.1" customHeight="1">
      <c r="A40" t="s">
        <v>968</v>
      </c>
      <c r="B40" s="42" t="s">
        <v>22</v>
      </c>
      <c r="C40" s="43" t="s">
        <v>69</v>
      </c>
      <c r="D40" s="44" t="s">
        <v>69</v>
      </c>
      <c r="E40" s="45"/>
      <c r="F40" s="44"/>
      <c r="G40" s="81">
        <f>G24</f>
        <v>8550</v>
      </c>
      <c r="H40" s="282">
        <f>H24</f>
        <v>0</v>
      </c>
      <c r="I40" s="263"/>
      <c r="J40" s="43"/>
      <c r="K40" s="44" t="s">
        <v>69</v>
      </c>
      <c r="L40" s="45"/>
      <c r="M40" s="44"/>
      <c r="N40" s="81">
        <f>N24</f>
        <v>3000</v>
      </c>
      <c r="O40" s="282">
        <f>O24</f>
        <v>0</v>
      </c>
      <c r="P40" s="263"/>
      <c r="Q40" s="43"/>
      <c r="R40" s="72" t="s">
        <v>69</v>
      </c>
      <c r="S40" s="45"/>
      <c r="T40" s="44"/>
      <c r="U40" s="81">
        <f>U24</f>
        <v>5400</v>
      </c>
      <c r="V40" s="282">
        <f>V24</f>
        <v>0</v>
      </c>
      <c r="W40" s="263"/>
      <c r="X40" s="43"/>
      <c r="Y40" s="72" t="s">
        <v>69</v>
      </c>
      <c r="Z40" s="45"/>
      <c r="AA40" s="44"/>
      <c r="AB40" s="81">
        <f>AB24</f>
        <v>25500</v>
      </c>
      <c r="AC40" s="282">
        <f>AC24</f>
        <v>0</v>
      </c>
      <c r="AD40" s="263"/>
      <c r="AE40" s="283" t="s">
        <v>69</v>
      </c>
      <c r="AF40" s="280"/>
      <c r="AG40" s="280"/>
      <c r="AH40" s="281"/>
      <c r="AI40" s="81">
        <f>AI24</f>
        <v>5350</v>
      </c>
      <c r="AJ40" s="282">
        <f>AJ24</f>
        <v>0</v>
      </c>
      <c r="AK40" s="263"/>
      <c r="AL40" s="43"/>
      <c r="AM40" s="72" t="s">
        <v>69</v>
      </c>
      <c r="AN40" s="45"/>
      <c r="AO40" s="44"/>
      <c r="AP40" s="81">
        <f>SUM(AP24,AP39)</f>
        <v>1800</v>
      </c>
      <c r="AQ40" s="282">
        <f>SUM(AQ24,AQ39)</f>
        <v>0</v>
      </c>
      <c r="AR40" s="263"/>
      <c r="AT40" s="90"/>
      <c r="AU40" s="90"/>
      <c r="AW40" s="118"/>
      <c r="AX40" s="119"/>
      <c r="AY40" s="120"/>
      <c r="AZ40" s="121"/>
      <c r="BA40" s="122"/>
      <c r="BB40" s="123"/>
      <c r="BC40" s="124"/>
      <c r="BD40" s="113"/>
      <c r="BE40" s="118"/>
      <c r="BF40" s="119"/>
      <c r="BG40" s="120"/>
      <c r="BH40" s="121"/>
      <c r="BI40" s="122"/>
      <c r="BJ40" s="123"/>
      <c r="BK40" s="121"/>
      <c r="BL40" s="124"/>
    </row>
    <row r="41" spans="1:64" ht="29.1" customHeight="1">
      <c r="A41" t="s">
        <v>968</v>
      </c>
      <c r="C41" t="s">
        <v>1191</v>
      </c>
      <c r="AL41" s="284" t="s">
        <v>490</v>
      </c>
      <c r="AM41" s="284"/>
      <c r="AN41" s="284"/>
      <c r="AO41" s="284"/>
      <c r="AP41" s="285">
        <f>SUM(H40,O40,V40,AQ40,AC40,AJ40)</f>
        <v>0</v>
      </c>
      <c r="AQ41" s="286"/>
      <c r="AR41" s="286"/>
      <c r="AT41" s="91">
        <f>SUM(AW41:BC41)</f>
        <v>0</v>
      </c>
      <c r="AU41" s="91">
        <f>SUM(BE41:BL41)</f>
        <v>0</v>
      </c>
      <c r="AV41" s="92"/>
      <c r="AW41" s="125">
        <f>COUNTIF(H7:H15,{"&gt;0","&lt;0"})</f>
        <v>0</v>
      </c>
      <c r="AX41" s="126">
        <f>COUNTIF(O7:O10,{"&gt;0","&lt;0"})</f>
        <v>0</v>
      </c>
      <c r="AY41" s="127">
        <f>COUNTIF(V7:V15,{"&gt;0","&lt;0"})</f>
        <v>0</v>
      </c>
      <c r="AZ41" s="128">
        <f>COUNTIF(AC7:AC22,{"&gt;0","&lt;0"})</f>
        <v>0</v>
      </c>
      <c r="BA41" s="129">
        <f>COUNTIF(AQ7:AQ9,{"&gt;0","&lt;0"})</f>
        <v>0</v>
      </c>
      <c r="BB41" s="130">
        <f>SUM(BB7:BB40)</f>
        <v>0</v>
      </c>
      <c r="BC41" s="97">
        <f>SUM(BC7:BC40)</f>
        <v>0</v>
      </c>
      <c r="BD41" s="113"/>
      <c r="BE41" s="118"/>
      <c r="BF41" s="119"/>
      <c r="BG41" s="120"/>
      <c r="BH41" s="121"/>
      <c r="BI41" s="122"/>
      <c r="BJ41" s="123"/>
      <c r="BK41" s="121"/>
      <c r="BL41" s="124"/>
    </row>
    <row r="42" spans="1:64" ht="29.1" customHeight="1">
      <c r="A42" t="s">
        <v>968</v>
      </c>
      <c r="C42" t="s">
        <v>23</v>
      </c>
      <c r="AL42" t="s">
        <v>24</v>
      </c>
      <c r="AR42" s="158" t="str">
        <f>基本・配布部数合計!$T$38</f>
        <v>2022.05.18</v>
      </c>
      <c r="AT42" s="90"/>
      <c r="AU42" s="90"/>
      <c r="AW42" s="118"/>
      <c r="AX42" s="119"/>
      <c r="AY42" s="120"/>
      <c r="AZ42" s="121"/>
      <c r="BA42" s="122"/>
      <c r="BB42" s="123"/>
      <c r="BC42" s="124"/>
      <c r="BD42" s="113"/>
      <c r="BE42" s="118"/>
      <c r="BF42" s="119"/>
      <c r="BG42" s="120"/>
      <c r="BH42" s="121"/>
      <c r="BI42" s="122"/>
      <c r="BJ42" s="123"/>
      <c r="BK42" s="121"/>
      <c r="BL42" s="124"/>
    </row>
    <row r="43" spans="1:64" ht="16.5" customHeight="1">
      <c r="A43" t="s">
        <v>968</v>
      </c>
      <c r="B43" s="254" t="s">
        <v>484</v>
      </c>
      <c r="C43" s="255"/>
      <c r="D43" s="255"/>
      <c r="E43" s="255"/>
      <c r="F43" s="255"/>
      <c r="G43" s="256"/>
      <c r="H43" s="3" t="s">
        <v>478</v>
      </c>
      <c r="I43" s="4"/>
      <c r="J43" s="77"/>
      <c r="K43" s="77"/>
      <c r="L43" s="78"/>
      <c r="M43" s="5" t="s">
        <v>16</v>
      </c>
      <c r="N43" s="6"/>
      <c r="O43" s="6"/>
      <c r="P43" s="6"/>
      <c r="Q43" s="6"/>
      <c r="R43" s="6"/>
      <c r="S43" s="6"/>
      <c r="T43" s="6"/>
      <c r="U43" s="6"/>
      <c r="V43" s="6"/>
      <c r="W43" s="7"/>
      <c r="X43" s="5" t="s">
        <v>13</v>
      </c>
      <c r="Y43" s="6"/>
      <c r="Z43" s="6"/>
      <c r="AA43" s="6"/>
      <c r="AB43" s="6"/>
      <c r="AC43" s="7"/>
      <c r="AD43" s="8" t="s">
        <v>14</v>
      </c>
      <c r="AE43" s="79"/>
      <c r="AF43" s="79"/>
      <c r="AG43" s="79"/>
      <c r="AH43" s="9"/>
      <c r="AI43" s="5" t="s">
        <v>17</v>
      </c>
      <c r="AJ43" s="6"/>
      <c r="AK43" s="6"/>
      <c r="AL43" s="6"/>
      <c r="AM43" s="7"/>
      <c r="AN43" s="5" t="s">
        <v>1032</v>
      </c>
      <c r="AO43" s="78"/>
      <c r="AP43" s="257">
        <f>基本・配布部数合計!$R$38</f>
        <v>44713</v>
      </c>
      <c r="AQ43" s="253"/>
      <c r="AR43" s="253"/>
      <c r="AT43" s="90"/>
      <c r="AU43" s="90"/>
      <c r="AW43" s="118"/>
      <c r="AX43" s="119"/>
      <c r="AY43" s="120"/>
      <c r="AZ43" s="121"/>
      <c r="BA43" s="122"/>
      <c r="BB43" s="123"/>
      <c r="BC43" s="124"/>
      <c r="BD43" s="113"/>
      <c r="BE43" s="118"/>
      <c r="BF43" s="119"/>
      <c r="BG43" s="120"/>
      <c r="BH43" s="121"/>
      <c r="BI43" s="122"/>
      <c r="BJ43" s="123"/>
      <c r="BK43" s="121"/>
      <c r="BL43" s="124"/>
    </row>
    <row r="44" spans="1:64" ht="16.5" customHeight="1">
      <c r="A44" t="s">
        <v>968</v>
      </c>
      <c r="B44" s="254"/>
      <c r="C44" s="255"/>
      <c r="D44" s="255"/>
      <c r="E44" s="255"/>
      <c r="F44" s="255"/>
      <c r="G44" s="256"/>
      <c r="H44" s="252" t="str">
        <f>IF(AP83=0,"",申込書!$D$18)</f>
        <v/>
      </c>
      <c r="I44" s="253"/>
      <c r="J44" s="253"/>
      <c r="K44" s="253"/>
      <c r="L44" s="236"/>
      <c r="M44" s="290" t="str">
        <f>IF(AP83=0,"",申込書!$F$12)</f>
        <v/>
      </c>
      <c r="N44" s="253"/>
      <c r="O44" s="253"/>
      <c r="P44" s="253"/>
      <c r="Q44" s="253"/>
      <c r="R44" s="253"/>
      <c r="S44" s="253"/>
      <c r="T44" s="253"/>
      <c r="U44" s="253"/>
      <c r="V44" s="253"/>
      <c r="W44" s="236"/>
      <c r="X44" s="264" t="str">
        <f>IF(AP83=0,"",申込書!$D$14)</f>
        <v/>
      </c>
      <c r="Y44" s="265"/>
      <c r="Z44" s="265"/>
      <c r="AA44" s="265"/>
      <c r="AB44" s="265"/>
      <c r="AC44" s="266"/>
      <c r="AD44" s="289" t="str">
        <f>IF(AP83=0,"",申込書!$D$15)</f>
        <v/>
      </c>
      <c r="AE44" s="271"/>
      <c r="AF44" s="271"/>
      <c r="AG44" s="271"/>
      <c r="AH44" s="231"/>
      <c r="AI44" s="270" t="str">
        <f>IF(AP83=0,"",基本・配布部数合計!$T$37)</f>
        <v/>
      </c>
      <c r="AJ44" s="271"/>
      <c r="AK44" s="271"/>
      <c r="AL44" s="271"/>
      <c r="AM44" s="231"/>
      <c r="AN44" s="258" t="str">
        <f>IF(AP83=0,"",申込書!$D$5)</f>
        <v/>
      </c>
      <c r="AO44" s="259"/>
      <c r="AP44" s="273" t="s">
        <v>506</v>
      </c>
      <c r="AQ44" s="274"/>
      <c r="AR44" s="274"/>
      <c r="AT44" s="90"/>
      <c r="AU44" s="90"/>
      <c r="AW44" s="118"/>
      <c r="AX44" s="119"/>
      <c r="AY44" s="120"/>
      <c r="AZ44" s="121"/>
      <c r="BA44" s="122"/>
      <c r="BB44" s="123"/>
      <c r="BC44" s="124"/>
      <c r="BD44" s="113"/>
      <c r="BE44" s="118"/>
      <c r="BF44" s="119"/>
      <c r="BG44" s="120"/>
      <c r="BH44" s="121"/>
      <c r="BI44" s="122"/>
      <c r="BJ44" s="123"/>
      <c r="BK44" s="121"/>
      <c r="BL44" s="124"/>
    </row>
    <row r="45" spans="1:64" ht="16.5" customHeight="1">
      <c r="A45" t="s">
        <v>968</v>
      </c>
      <c r="B45" s="255"/>
      <c r="C45" s="255"/>
      <c r="D45" s="255"/>
      <c r="E45" s="255"/>
      <c r="F45" s="255"/>
      <c r="G45" s="256"/>
      <c r="H45" s="237"/>
      <c r="I45" s="238"/>
      <c r="J45" s="238"/>
      <c r="K45" s="238"/>
      <c r="L45" s="239"/>
      <c r="M45" s="237"/>
      <c r="N45" s="238"/>
      <c r="O45" s="238"/>
      <c r="P45" s="238"/>
      <c r="Q45" s="238"/>
      <c r="R45" s="238"/>
      <c r="S45" s="238"/>
      <c r="T45" s="238"/>
      <c r="U45" s="238"/>
      <c r="V45" s="238"/>
      <c r="W45" s="239"/>
      <c r="X45" s="267"/>
      <c r="Y45" s="268"/>
      <c r="Z45" s="268"/>
      <c r="AA45" s="268"/>
      <c r="AB45" s="268"/>
      <c r="AC45" s="269"/>
      <c r="AD45" s="232"/>
      <c r="AE45" s="272"/>
      <c r="AF45" s="272"/>
      <c r="AG45" s="272"/>
      <c r="AH45" s="233"/>
      <c r="AI45" s="232"/>
      <c r="AJ45" s="272"/>
      <c r="AK45" s="272"/>
      <c r="AL45" s="272"/>
      <c r="AM45" s="233"/>
      <c r="AN45" s="260" t="str">
        <f>IF(AP83=0,"",申込書!$D$6)</f>
        <v/>
      </c>
      <c r="AO45" s="261"/>
      <c r="AP45" s="275"/>
      <c r="AQ45" s="274"/>
      <c r="AR45" s="274"/>
      <c r="AT45" s="90"/>
      <c r="AU45" s="90"/>
      <c r="AW45" s="118"/>
      <c r="AX45" s="119"/>
      <c r="AY45" s="120"/>
      <c r="AZ45" s="121"/>
      <c r="BA45" s="122"/>
      <c r="BB45" s="123"/>
      <c r="BC45" s="124"/>
      <c r="BD45" s="113"/>
      <c r="BE45" s="118"/>
      <c r="BF45" s="119"/>
      <c r="BG45" s="120"/>
      <c r="BH45" s="121"/>
      <c r="BI45" s="122"/>
      <c r="BJ45" s="123"/>
      <c r="BK45" s="121"/>
      <c r="BL45" s="124"/>
    </row>
    <row r="46" spans="1:64" ht="16.5" customHeight="1">
      <c r="A46" t="s">
        <v>968</v>
      </c>
      <c r="AQ46" s="287">
        <v>2</v>
      </c>
      <c r="AR46" s="288"/>
      <c r="AT46" s="90"/>
      <c r="AU46" s="90"/>
      <c r="AW46" s="118"/>
      <c r="AX46" s="119"/>
      <c r="AY46" s="120"/>
      <c r="AZ46" s="121"/>
      <c r="BA46" s="122"/>
      <c r="BB46" s="123"/>
      <c r="BC46" s="124"/>
      <c r="BD46" s="113"/>
      <c r="BE46" s="118"/>
      <c r="BF46" s="119"/>
      <c r="BG46" s="120"/>
      <c r="BH46" s="121"/>
      <c r="BI46" s="122"/>
      <c r="BJ46" s="123"/>
      <c r="BK46" s="121"/>
      <c r="BL46" s="124"/>
    </row>
    <row r="47" spans="1:64" ht="29.1" customHeight="1">
      <c r="A47" t="s">
        <v>968</v>
      </c>
      <c r="B47" s="103"/>
      <c r="C47" s="279" t="s">
        <v>498</v>
      </c>
      <c r="D47" s="280"/>
      <c r="E47" s="280"/>
      <c r="F47" s="280"/>
      <c r="G47" s="280"/>
      <c r="H47" s="280"/>
      <c r="I47" s="281"/>
      <c r="J47" s="279" t="s">
        <v>499</v>
      </c>
      <c r="K47" s="280"/>
      <c r="L47" s="280"/>
      <c r="M47" s="280"/>
      <c r="N47" s="280"/>
      <c r="O47" s="280"/>
      <c r="P47" s="281"/>
      <c r="Q47" s="279" t="s">
        <v>500</v>
      </c>
      <c r="R47" s="280"/>
      <c r="S47" s="280"/>
      <c r="T47" s="280"/>
      <c r="U47" s="280"/>
      <c r="V47" s="280"/>
      <c r="W47" s="281"/>
      <c r="X47" s="279" t="s">
        <v>502</v>
      </c>
      <c r="Y47" s="280"/>
      <c r="Z47" s="280"/>
      <c r="AA47" s="280"/>
      <c r="AB47" s="280"/>
      <c r="AC47" s="280"/>
      <c r="AD47" s="281"/>
      <c r="AE47" s="279" t="s">
        <v>504</v>
      </c>
      <c r="AF47" s="280"/>
      <c r="AG47" s="280"/>
      <c r="AH47" s="280"/>
      <c r="AI47" s="280"/>
      <c r="AJ47" s="280"/>
      <c r="AK47" s="281"/>
      <c r="AL47" s="279" t="s">
        <v>501</v>
      </c>
      <c r="AM47" s="280"/>
      <c r="AN47" s="280"/>
      <c r="AO47" s="280"/>
      <c r="AP47" s="280"/>
      <c r="AQ47" s="280"/>
      <c r="AR47" s="281"/>
      <c r="AT47" s="90"/>
      <c r="AU47" s="90"/>
      <c r="AW47" s="118"/>
      <c r="AX47" s="119"/>
      <c r="AY47" s="120"/>
      <c r="AZ47" s="121"/>
      <c r="BA47" s="122"/>
      <c r="BB47" s="123"/>
      <c r="BC47" s="124"/>
      <c r="BD47" s="113"/>
      <c r="BE47" s="118"/>
      <c r="BF47" s="119"/>
      <c r="BG47" s="120"/>
      <c r="BH47" s="121"/>
      <c r="BI47" s="122"/>
      <c r="BJ47" s="123"/>
      <c r="BK47" s="121"/>
      <c r="BL47" s="124"/>
    </row>
    <row r="48" spans="1:64" ht="29.1" customHeight="1">
      <c r="A48" t="s">
        <v>968</v>
      </c>
      <c r="B48" s="10" t="s">
        <v>18</v>
      </c>
      <c r="C48" s="104"/>
      <c r="D48" s="11"/>
      <c r="E48" s="65" t="s">
        <v>19</v>
      </c>
      <c r="F48" s="11"/>
      <c r="G48" s="13" t="s">
        <v>20</v>
      </c>
      <c r="H48" s="67" t="s">
        <v>21</v>
      </c>
      <c r="I48" s="12"/>
      <c r="J48" s="104"/>
      <c r="K48" s="11"/>
      <c r="L48" s="65" t="s">
        <v>19</v>
      </c>
      <c r="M48" s="11"/>
      <c r="N48" s="13" t="s">
        <v>20</v>
      </c>
      <c r="O48" s="67" t="s">
        <v>21</v>
      </c>
      <c r="P48" s="12"/>
      <c r="Q48" s="104"/>
      <c r="R48" s="11"/>
      <c r="S48" s="65" t="s">
        <v>19</v>
      </c>
      <c r="T48" s="11"/>
      <c r="U48" s="13" t="s">
        <v>20</v>
      </c>
      <c r="V48" s="67" t="s">
        <v>21</v>
      </c>
      <c r="W48" s="12"/>
      <c r="X48" s="104"/>
      <c r="Y48" s="11"/>
      <c r="Z48" s="65" t="s">
        <v>19</v>
      </c>
      <c r="AA48" s="11"/>
      <c r="AB48" s="13" t="s">
        <v>20</v>
      </c>
      <c r="AC48" s="67" t="s">
        <v>21</v>
      </c>
      <c r="AD48" s="12"/>
      <c r="AE48" s="104"/>
      <c r="AF48" s="11"/>
      <c r="AG48" s="65" t="s">
        <v>19</v>
      </c>
      <c r="AH48" s="11"/>
      <c r="AI48" s="13" t="s">
        <v>20</v>
      </c>
      <c r="AJ48" s="67" t="s">
        <v>21</v>
      </c>
      <c r="AK48" s="12"/>
      <c r="AL48" s="104"/>
      <c r="AM48" s="11"/>
      <c r="AN48" s="65" t="s">
        <v>19</v>
      </c>
      <c r="AO48" s="11"/>
      <c r="AP48" s="13" t="s">
        <v>20</v>
      </c>
      <c r="AQ48" s="67" t="s">
        <v>21</v>
      </c>
      <c r="AR48" s="12"/>
      <c r="AT48" s="90"/>
      <c r="AU48" s="90"/>
      <c r="AW48" s="118"/>
      <c r="AX48" s="119"/>
      <c r="AY48" s="120"/>
      <c r="AZ48" s="121"/>
      <c r="BA48" s="122"/>
      <c r="BB48" s="123"/>
      <c r="BC48" s="124"/>
      <c r="BD48" s="113"/>
      <c r="BE48" s="118"/>
      <c r="BF48" s="119"/>
      <c r="BG48" s="120"/>
      <c r="BH48" s="121"/>
      <c r="BI48" s="122"/>
      <c r="BJ48" s="123"/>
      <c r="BK48" s="121"/>
      <c r="BL48" s="124"/>
    </row>
    <row r="49" spans="1:64" ht="29.1" customHeight="1">
      <c r="A49" t="s">
        <v>967</v>
      </c>
      <c r="B49" s="35" t="s">
        <v>27</v>
      </c>
      <c r="C49" s="101" t="s">
        <v>5</v>
      </c>
      <c r="D49" s="71" t="s">
        <v>471</v>
      </c>
      <c r="E49" s="66" t="s">
        <v>71</v>
      </c>
      <c r="F49" s="69" t="s">
        <v>507</v>
      </c>
      <c r="G49" s="33">
        <v>600</v>
      </c>
      <c r="H49" s="73">
        <v>0</v>
      </c>
      <c r="I49" s="68" t="s">
        <v>29</v>
      </c>
      <c r="J49" s="76"/>
      <c r="K49" s="71" t="s">
        <v>31</v>
      </c>
      <c r="L49" s="66" t="s">
        <v>80</v>
      </c>
      <c r="M49" s="74" t="s">
        <v>1197</v>
      </c>
      <c r="N49" s="33" t="s">
        <v>470</v>
      </c>
      <c r="O49" s="63"/>
      <c r="P49" s="75"/>
      <c r="Q49" s="101" t="s">
        <v>5</v>
      </c>
      <c r="R49" s="71" t="s">
        <v>568</v>
      </c>
      <c r="S49" s="66" t="s">
        <v>88</v>
      </c>
      <c r="T49" s="69" t="s">
        <v>510</v>
      </c>
      <c r="U49" s="33">
        <v>200</v>
      </c>
      <c r="V49" s="73">
        <v>0</v>
      </c>
      <c r="W49" s="68" t="s">
        <v>29</v>
      </c>
      <c r="X49" s="101" t="s">
        <v>5</v>
      </c>
      <c r="Y49" s="71" t="s">
        <v>569</v>
      </c>
      <c r="Z49" s="66" t="s">
        <v>80</v>
      </c>
      <c r="AA49" s="69" t="s">
        <v>507</v>
      </c>
      <c r="AB49" s="33">
        <v>2000</v>
      </c>
      <c r="AC49" s="73">
        <v>0</v>
      </c>
      <c r="AD49" s="68" t="s">
        <v>29</v>
      </c>
      <c r="AE49" s="101" t="s">
        <v>5</v>
      </c>
      <c r="AF49" s="71" t="s">
        <v>505</v>
      </c>
      <c r="AG49" s="66" t="s">
        <v>74</v>
      </c>
      <c r="AH49" s="84" t="s">
        <v>1225</v>
      </c>
      <c r="AI49" s="33">
        <v>250</v>
      </c>
      <c r="AJ49" s="73">
        <v>0</v>
      </c>
      <c r="AK49" s="68" t="s">
        <v>29</v>
      </c>
      <c r="AL49" s="76"/>
      <c r="AM49" s="71" t="s">
        <v>31</v>
      </c>
      <c r="AN49" s="66" t="s">
        <v>80</v>
      </c>
      <c r="AO49" s="74" t="s">
        <v>1197</v>
      </c>
      <c r="AP49" s="33" t="s">
        <v>470</v>
      </c>
      <c r="AQ49" s="63"/>
      <c r="AR49" s="75"/>
      <c r="AT49" s="90"/>
      <c r="AU49" s="90"/>
      <c r="AW49" s="118"/>
      <c r="AX49" s="119"/>
      <c r="AY49" s="120"/>
      <c r="AZ49" s="121"/>
      <c r="BA49" s="122"/>
      <c r="BB49" s="123"/>
      <c r="BC49" s="124"/>
      <c r="BD49" s="113"/>
      <c r="BE49" s="118"/>
      <c r="BF49" s="119"/>
      <c r="BG49" s="120"/>
      <c r="BH49" s="121"/>
      <c r="BI49" s="122"/>
      <c r="BJ49" s="123"/>
      <c r="BK49" s="121"/>
      <c r="BL49" s="124">
        <f>IF(COUNTIF(H52,{"&gt;0","&lt;0"}),0,COUNTIF(AJ49,{"&gt;0","&lt;0"}))</f>
        <v>0</v>
      </c>
    </row>
    <row r="50" spans="1:64" ht="29.1" customHeight="1">
      <c r="A50" t="s">
        <v>967</v>
      </c>
      <c r="B50" s="16" t="s">
        <v>465</v>
      </c>
      <c r="C50" s="101" t="s">
        <v>5</v>
      </c>
      <c r="D50" s="71" t="s">
        <v>471</v>
      </c>
      <c r="E50" s="66" t="s">
        <v>72</v>
      </c>
      <c r="F50" s="69" t="s">
        <v>508</v>
      </c>
      <c r="G50" s="33">
        <v>300</v>
      </c>
      <c r="H50" s="73">
        <v>0</v>
      </c>
      <c r="I50" s="68" t="s">
        <v>29</v>
      </c>
      <c r="J50" s="76"/>
      <c r="K50" s="71" t="s">
        <v>31</v>
      </c>
      <c r="L50" s="66" t="s">
        <v>81</v>
      </c>
      <c r="M50" s="74" t="s">
        <v>559</v>
      </c>
      <c r="N50" s="33" t="s">
        <v>470</v>
      </c>
      <c r="O50" s="63"/>
      <c r="P50" s="75"/>
      <c r="Q50" s="101" t="s">
        <v>5</v>
      </c>
      <c r="R50" s="71" t="s">
        <v>568</v>
      </c>
      <c r="S50" s="66" t="s">
        <v>89</v>
      </c>
      <c r="T50" s="69" t="s">
        <v>508</v>
      </c>
      <c r="U50" s="33">
        <v>100</v>
      </c>
      <c r="V50" s="73">
        <v>0</v>
      </c>
      <c r="W50" s="68" t="s">
        <v>29</v>
      </c>
      <c r="X50" s="101" t="s">
        <v>5</v>
      </c>
      <c r="Y50" s="71" t="s">
        <v>569</v>
      </c>
      <c r="Z50" s="66" t="s">
        <v>81</v>
      </c>
      <c r="AA50" s="69" t="s">
        <v>515</v>
      </c>
      <c r="AB50" s="33">
        <v>1450</v>
      </c>
      <c r="AC50" s="73">
        <v>0</v>
      </c>
      <c r="AD50" s="68" t="s">
        <v>29</v>
      </c>
      <c r="AE50" s="76"/>
      <c r="AF50" s="71" t="s">
        <v>31</v>
      </c>
      <c r="AG50" s="66" t="s">
        <v>80</v>
      </c>
      <c r="AH50" s="74" t="s">
        <v>558</v>
      </c>
      <c r="AI50" s="33" t="s">
        <v>470</v>
      </c>
      <c r="AJ50" s="63"/>
      <c r="AK50" s="75"/>
      <c r="AL50" s="76"/>
      <c r="AM50" s="71" t="s">
        <v>31</v>
      </c>
      <c r="AN50" s="66" t="s">
        <v>81</v>
      </c>
      <c r="AO50" s="74" t="s">
        <v>559</v>
      </c>
      <c r="AP50" s="33" t="s">
        <v>470</v>
      </c>
      <c r="AQ50" s="63"/>
      <c r="AR50" s="75"/>
      <c r="AT50" s="90"/>
      <c r="AU50" s="90"/>
      <c r="AW50" s="118"/>
      <c r="AX50" s="119"/>
      <c r="AY50" s="120"/>
      <c r="AZ50" s="121"/>
      <c r="BA50" s="122"/>
      <c r="BB50" s="123"/>
      <c r="BC50" s="124"/>
      <c r="BD50" s="113"/>
      <c r="BE50" s="118"/>
      <c r="BF50" s="119"/>
      <c r="BG50" s="120"/>
      <c r="BH50" s="121"/>
      <c r="BI50" s="122"/>
      <c r="BJ50" s="123"/>
      <c r="BK50" s="121"/>
      <c r="BL50" s="124"/>
    </row>
    <row r="51" spans="1:64" ht="29.1" customHeight="1">
      <c r="A51" t="s">
        <v>967</v>
      </c>
      <c r="B51" s="16" t="s">
        <v>162</v>
      </c>
      <c r="C51" s="101" t="s">
        <v>5</v>
      </c>
      <c r="D51" s="71" t="s">
        <v>471</v>
      </c>
      <c r="E51" s="66" t="s">
        <v>73</v>
      </c>
      <c r="F51" s="69" t="s">
        <v>509</v>
      </c>
      <c r="G51" s="33">
        <v>700</v>
      </c>
      <c r="H51" s="73">
        <v>0</v>
      </c>
      <c r="I51" s="68" t="s">
        <v>29</v>
      </c>
      <c r="J51" s="76"/>
      <c r="K51" s="71" t="s">
        <v>31</v>
      </c>
      <c r="L51" s="66" t="s">
        <v>75</v>
      </c>
      <c r="M51" s="74" t="s">
        <v>560</v>
      </c>
      <c r="N51" s="33" t="s">
        <v>470</v>
      </c>
      <c r="O51" s="63"/>
      <c r="P51" s="75"/>
      <c r="Q51" s="101" t="s">
        <v>5</v>
      </c>
      <c r="R51" s="71" t="s">
        <v>568</v>
      </c>
      <c r="S51" s="66" t="s">
        <v>90</v>
      </c>
      <c r="T51" s="69" t="s">
        <v>511</v>
      </c>
      <c r="U51" s="33">
        <v>100</v>
      </c>
      <c r="V51" s="73">
        <v>0</v>
      </c>
      <c r="W51" s="68" t="s">
        <v>29</v>
      </c>
      <c r="X51" s="101" t="s">
        <v>5</v>
      </c>
      <c r="Y51" s="71" t="s">
        <v>569</v>
      </c>
      <c r="Z51" s="66" t="s">
        <v>75</v>
      </c>
      <c r="AA51" s="69" t="s">
        <v>516</v>
      </c>
      <c r="AB51" s="33">
        <v>200</v>
      </c>
      <c r="AC51" s="73">
        <v>0</v>
      </c>
      <c r="AD51" s="68" t="s">
        <v>29</v>
      </c>
      <c r="AE51" s="76"/>
      <c r="AF51" s="71" t="s">
        <v>31</v>
      </c>
      <c r="AG51" s="66" t="s">
        <v>81</v>
      </c>
      <c r="AH51" s="74" t="s">
        <v>559</v>
      </c>
      <c r="AI51" s="33" t="s">
        <v>470</v>
      </c>
      <c r="AJ51" s="63"/>
      <c r="AK51" s="75"/>
      <c r="AL51" s="76"/>
      <c r="AM51" s="71" t="s">
        <v>31</v>
      </c>
      <c r="AN51" s="66" t="s">
        <v>75</v>
      </c>
      <c r="AO51" s="74" t="s">
        <v>560</v>
      </c>
      <c r="AP51" s="33" t="s">
        <v>470</v>
      </c>
      <c r="AQ51" s="63"/>
      <c r="AR51" s="75"/>
      <c r="AT51" s="90"/>
      <c r="AU51" s="90"/>
      <c r="AW51" s="118"/>
      <c r="AX51" s="119"/>
      <c r="AY51" s="120"/>
      <c r="AZ51" s="121"/>
      <c r="BA51" s="122"/>
      <c r="BB51" s="123"/>
      <c r="BC51" s="124"/>
      <c r="BD51" s="113"/>
      <c r="BE51" s="118"/>
      <c r="BF51" s="119"/>
      <c r="BG51" s="120"/>
      <c r="BH51" s="121"/>
      <c r="BI51" s="122"/>
      <c r="BJ51" s="123"/>
      <c r="BK51" s="121"/>
      <c r="BL51" s="124"/>
    </row>
    <row r="52" spans="1:64" ht="29.1" customHeight="1">
      <c r="A52" t="s">
        <v>967</v>
      </c>
      <c r="B52" s="16"/>
      <c r="C52" s="101" t="s">
        <v>5</v>
      </c>
      <c r="D52" s="71" t="s">
        <v>471</v>
      </c>
      <c r="E52" s="66" t="s">
        <v>74</v>
      </c>
      <c r="F52" s="69" t="s">
        <v>1219</v>
      </c>
      <c r="G52" s="33">
        <v>2100</v>
      </c>
      <c r="H52" s="73">
        <v>0</v>
      </c>
      <c r="I52" s="68" t="s">
        <v>29</v>
      </c>
      <c r="J52" s="76"/>
      <c r="K52" s="71" t="s">
        <v>31</v>
      </c>
      <c r="L52" s="66" t="s">
        <v>82</v>
      </c>
      <c r="M52" s="74" t="s">
        <v>1196</v>
      </c>
      <c r="N52" s="33" t="s">
        <v>470</v>
      </c>
      <c r="O52" s="63"/>
      <c r="P52" s="75"/>
      <c r="Q52" s="101" t="s">
        <v>5</v>
      </c>
      <c r="R52" s="71" t="s">
        <v>568</v>
      </c>
      <c r="S52" s="66" t="s">
        <v>91</v>
      </c>
      <c r="T52" s="69" t="s">
        <v>512</v>
      </c>
      <c r="U52" s="33">
        <v>600</v>
      </c>
      <c r="V52" s="73">
        <v>0</v>
      </c>
      <c r="W52" s="68" t="s">
        <v>29</v>
      </c>
      <c r="X52" s="101" t="s">
        <v>5</v>
      </c>
      <c r="Y52" s="71" t="s">
        <v>569</v>
      </c>
      <c r="Z52" s="66" t="s">
        <v>82</v>
      </c>
      <c r="AA52" s="84" t="s">
        <v>1240</v>
      </c>
      <c r="AB52" s="33">
        <v>1750</v>
      </c>
      <c r="AC52" s="73">
        <v>0</v>
      </c>
      <c r="AD52" s="68" t="s">
        <v>29</v>
      </c>
      <c r="AE52" s="76"/>
      <c r="AF52" s="71" t="s">
        <v>31</v>
      </c>
      <c r="AG52" s="66" t="s">
        <v>75</v>
      </c>
      <c r="AH52" s="74" t="s">
        <v>560</v>
      </c>
      <c r="AI52" s="33" t="s">
        <v>470</v>
      </c>
      <c r="AJ52" s="63"/>
      <c r="AK52" s="75"/>
      <c r="AL52" s="76"/>
      <c r="AM52" s="71" t="s">
        <v>31</v>
      </c>
      <c r="AN52" s="66" t="s">
        <v>82</v>
      </c>
      <c r="AO52" s="74" t="s">
        <v>1196</v>
      </c>
      <c r="AP52" s="33" t="s">
        <v>470</v>
      </c>
      <c r="AQ52" s="63"/>
      <c r="AR52" s="75"/>
      <c r="AT52" s="90"/>
      <c r="AU52" s="90"/>
      <c r="AW52" s="118"/>
      <c r="AX52" s="119"/>
      <c r="AY52" s="120"/>
      <c r="AZ52" s="121"/>
      <c r="BA52" s="122"/>
      <c r="BB52" s="123"/>
      <c r="BC52" s="124"/>
      <c r="BD52" s="113"/>
      <c r="BE52" s="118"/>
      <c r="BF52" s="119"/>
      <c r="BG52" s="120"/>
      <c r="BH52" s="121"/>
      <c r="BI52" s="122"/>
      <c r="BJ52" s="123"/>
      <c r="BK52" s="121"/>
      <c r="BL52" s="124"/>
    </row>
    <row r="53" spans="1:64" ht="29.1" customHeight="1">
      <c r="A53" t="s">
        <v>967</v>
      </c>
      <c r="B53" s="16"/>
      <c r="C53" s="64" t="s">
        <v>29</v>
      </c>
      <c r="D53" s="71" t="s">
        <v>31</v>
      </c>
      <c r="E53" s="66" t="s">
        <v>76</v>
      </c>
      <c r="F53" s="74" t="s">
        <v>554</v>
      </c>
      <c r="G53" s="33" t="s">
        <v>470</v>
      </c>
      <c r="H53" s="63"/>
      <c r="I53" s="75"/>
      <c r="J53" s="76"/>
      <c r="K53" s="71" t="s">
        <v>31</v>
      </c>
      <c r="L53" s="66" t="s">
        <v>76</v>
      </c>
      <c r="M53" s="74" t="s">
        <v>553</v>
      </c>
      <c r="N53" s="33" t="s">
        <v>470</v>
      </c>
      <c r="O53" s="63"/>
      <c r="P53" s="75"/>
      <c r="Q53" s="101" t="s">
        <v>5</v>
      </c>
      <c r="R53" s="71" t="s">
        <v>568</v>
      </c>
      <c r="S53" s="66" t="s">
        <v>92</v>
      </c>
      <c r="T53" s="69" t="s">
        <v>513</v>
      </c>
      <c r="U53" s="33">
        <v>650</v>
      </c>
      <c r="V53" s="73">
        <v>0</v>
      </c>
      <c r="W53" s="68" t="s">
        <v>29</v>
      </c>
      <c r="X53" s="101" t="s">
        <v>5</v>
      </c>
      <c r="Y53" s="71" t="s">
        <v>569</v>
      </c>
      <c r="Z53" s="66" t="s">
        <v>76</v>
      </c>
      <c r="AA53" s="69" t="s">
        <v>517</v>
      </c>
      <c r="AB53" s="33">
        <v>1450</v>
      </c>
      <c r="AC53" s="73">
        <v>0</v>
      </c>
      <c r="AD53" s="68" t="s">
        <v>29</v>
      </c>
      <c r="AE53" s="76"/>
      <c r="AF53" s="71" t="s">
        <v>31</v>
      </c>
      <c r="AG53" s="66" t="s">
        <v>82</v>
      </c>
      <c r="AH53" s="74" t="s">
        <v>1196</v>
      </c>
      <c r="AI53" s="33" t="s">
        <v>470</v>
      </c>
      <c r="AJ53" s="63"/>
      <c r="AK53" s="75"/>
      <c r="AL53" s="76"/>
      <c r="AM53" s="71" t="s">
        <v>31</v>
      </c>
      <c r="AN53" s="66" t="s">
        <v>76</v>
      </c>
      <c r="AO53" s="74" t="s">
        <v>553</v>
      </c>
      <c r="AP53" s="33" t="s">
        <v>470</v>
      </c>
      <c r="AQ53" s="63"/>
      <c r="AR53" s="75"/>
      <c r="AT53" s="90"/>
      <c r="AU53" s="90"/>
      <c r="AW53" s="118"/>
      <c r="AX53" s="119"/>
      <c r="AY53" s="120"/>
      <c r="AZ53" s="121"/>
      <c r="BA53" s="122"/>
      <c r="BB53" s="123"/>
      <c r="BC53" s="124"/>
      <c r="BD53" s="113"/>
      <c r="BE53" s="118"/>
      <c r="BF53" s="119"/>
      <c r="BG53" s="120"/>
      <c r="BH53" s="121"/>
      <c r="BI53" s="122"/>
      <c r="BJ53" s="123"/>
      <c r="BK53" s="121"/>
      <c r="BL53" s="124"/>
    </row>
    <row r="54" spans="1:64" ht="29.1" customHeight="1">
      <c r="A54" t="s">
        <v>967</v>
      </c>
      <c r="B54" s="16"/>
      <c r="C54" s="64" t="s">
        <v>29</v>
      </c>
      <c r="D54" s="71" t="s">
        <v>31</v>
      </c>
      <c r="E54" s="66" t="s">
        <v>77</v>
      </c>
      <c r="F54" s="74" t="s">
        <v>555</v>
      </c>
      <c r="G54" s="33" t="s">
        <v>470</v>
      </c>
      <c r="H54" s="63"/>
      <c r="I54" s="75"/>
      <c r="J54" s="76"/>
      <c r="K54" s="71" t="s">
        <v>31</v>
      </c>
      <c r="L54" s="66" t="s">
        <v>83</v>
      </c>
      <c r="M54" s="74" t="s">
        <v>561</v>
      </c>
      <c r="N54" s="33" t="s">
        <v>470</v>
      </c>
      <c r="O54" s="63"/>
      <c r="P54" s="75"/>
      <c r="Q54" s="101" t="s">
        <v>5</v>
      </c>
      <c r="R54" s="71" t="s">
        <v>568</v>
      </c>
      <c r="S54" s="66" t="s">
        <v>93</v>
      </c>
      <c r="T54" s="69" t="s">
        <v>514</v>
      </c>
      <c r="U54" s="33">
        <v>1150</v>
      </c>
      <c r="V54" s="73">
        <v>0</v>
      </c>
      <c r="W54" s="68" t="s">
        <v>29</v>
      </c>
      <c r="X54" s="101" t="s">
        <v>5</v>
      </c>
      <c r="Y54" s="71" t="s">
        <v>569</v>
      </c>
      <c r="Z54" s="66" t="s">
        <v>83</v>
      </c>
      <c r="AA54" s="69" t="s">
        <v>518</v>
      </c>
      <c r="AB54" s="33">
        <v>1250</v>
      </c>
      <c r="AC54" s="73">
        <v>0</v>
      </c>
      <c r="AD54" s="68" t="s">
        <v>29</v>
      </c>
      <c r="AE54" s="76"/>
      <c r="AF54" s="71" t="s">
        <v>31</v>
      </c>
      <c r="AG54" s="66" t="s">
        <v>76</v>
      </c>
      <c r="AH54" s="74" t="s">
        <v>553</v>
      </c>
      <c r="AI54" s="33" t="s">
        <v>470</v>
      </c>
      <c r="AJ54" s="63"/>
      <c r="AK54" s="75"/>
      <c r="AL54" s="76"/>
      <c r="AM54" s="71" t="s">
        <v>31</v>
      </c>
      <c r="AN54" s="66" t="s">
        <v>83</v>
      </c>
      <c r="AO54" s="74" t="s">
        <v>561</v>
      </c>
      <c r="AP54" s="33" t="s">
        <v>470</v>
      </c>
      <c r="AQ54" s="63"/>
      <c r="AR54" s="75"/>
      <c r="AT54" s="90"/>
      <c r="AU54" s="90"/>
      <c r="AW54" s="118"/>
      <c r="AX54" s="119"/>
      <c r="AY54" s="120"/>
      <c r="AZ54" s="121"/>
      <c r="BA54" s="122"/>
      <c r="BB54" s="123"/>
      <c r="BC54" s="124"/>
      <c r="BD54" s="113"/>
      <c r="BE54" s="118"/>
      <c r="BF54" s="119"/>
      <c r="BG54" s="120"/>
      <c r="BH54" s="121"/>
      <c r="BI54" s="122"/>
      <c r="BJ54" s="123"/>
      <c r="BK54" s="121"/>
      <c r="BL54" s="124"/>
    </row>
    <row r="55" spans="1:64" ht="29.1" customHeight="1">
      <c r="A55" t="s">
        <v>967</v>
      </c>
      <c r="B55" s="16"/>
      <c r="C55" s="64" t="s">
        <v>29</v>
      </c>
      <c r="D55" s="71" t="s">
        <v>31</v>
      </c>
      <c r="E55" s="66" t="s">
        <v>78</v>
      </c>
      <c r="F55" s="74" t="s">
        <v>556</v>
      </c>
      <c r="G55" s="33" t="s">
        <v>470</v>
      </c>
      <c r="H55" s="63"/>
      <c r="I55" s="75"/>
      <c r="J55" s="76"/>
      <c r="K55" s="71" t="s">
        <v>31</v>
      </c>
      <c r="L55" s="66" t="s">
        <v>84</v>
      </c>
      <c r="M55" s="74" t="s">
        <v>562</v>
      </c>
      <c r="N55" s="33" t="s">
        <v>470</v>
      </c>
      <c r="O55" s="63"/>
      <c r="P55" s="75"/>
      <c r="Q55" s="76" t="s">
        <v>29</v>
      </c>
      <c r="R55" s="71" t="s">
        <v>31</v>
      </c>
      <c r="S55" s="66" t="s">
        <v>76</v>
      </c>
      <c r="T55" s="74" t="s">
        <v>554</v>
      </c>
      <c r="U55" s="33" t="s">
        <v>470</v>
      </c>
      <c r="V55" s="63"/>
      <c r="W55" s="75"/>
      <c r="X55" s="101" t="s">
        <v>5</v>
      </c>
      <c r="Y55" s="71" t="s">
        <v>569</v>
      </c>
      <c r="Z55" s="66" t="s">
        <v>84</v>
      </c>
      <c r="AA55" s="69" t="s">
        <v>519</v>
      </c>
      <c r="AB55" s="33">
        <v>950</v>
      </c>
      <c r="AC55" s="73">
        <v>0</v>
      </c>
      <c r="AD55" s="68" t="s">
        <v>29</v>
      </c>
      <c r="AE55" s="76"/>
      <c r="AF55" s="71" t="s">
        <v>31</v>
      </c>
      <c r="AG55" s="66" t="s">
        <v>83</v>
      </c>
      <c r="AH55" s="74" t="s">
        <v>561</v>
      </c>
      <c r="AI55" s="33" t="s">
        <v>470</v>
      </c>
      <c r="AJ55" s="63"/>
      <c r="AK55" s="75"/>
      <c r="AL55" s="76"/>
      <c r="AM55" s="71" t="s">
        <v>31</v>
      </c>
      <c r="AN55" s="66" t="s">
        <v>84</v>
      </c>
      <c r="AO55" s="74" t="s">
        <v>562</v>
      </c>
      <c r="AP55" s="33" t="s">
        <v>470</v>
      </c>
      <c r="AQ55" s="63"/>
      <c r="AR55" s="75"/>
      <c r="AT55" s="90"/>
      <c r="AU55" s="90"/>
      <c r="AW55" s="118"/>
      <c r="AX55" s="119"/>
      <c r="AY55" s="120"/>
      <c r="AZ55" s="121"/>
      <c r="BA55" s="122"/>
      <c r="BB55" s="123"/>
      <c r="BC55" s="124"/>
      <c r="BD55" s="113"/>
      <c r="BE55" s="118"/>
      <c r="BF55" s="119"/>
      <c r="BG55" s="120"/>
      <c r="BH55" s="121"/>
      <c r="BI55" s="122"/>
      <c r="BJ55" s="123"/>
      <c r="BK55" s="121"/>
      <c r="BL55" s="124"/>
    </row>
    <row r="56" spans="1:64" ht="29.1" customHeight="1">
      <c r="A56" t="s">
        <v>967</v>
      </c>
      <c r="B56" s="16"/>
      <c r="C56" s="64" t="s">
        <v>29</v>
      </c>
      <c r="D56" s="71" t="s">
        <v>31</v>
      </c>
      <c r="E56" s="66" t="s">
        <v>79</v>
      </c>
      <c r="F56" s="74" t="s">
        <v>557</v>
      </c>
      <c r="G56" s="33" t="s">
        <v>470</v>
      </c>
      <c r="H56" s="63"/>
      <c r="I56" s="75"/>
      <c r="J56" s="76"/>
      <c r="K56" s="71" t="s">
        <v>31</v>
      </c>
      <c r="L56" s="66" t="s">
        <v>85</v>
      </c>
      <c r="M56" s="74" t="s">
        <v>563</v>
      </c>
      <c r="N56" s="33" t="s">
        <v>470</v>
      </c>
      <c r="O56" s="63"/>
      <c r="P56" s="75"/>
      <c r="Q56" s="76"/>
      <c r="R56" s="71"/>
      <c r="S56" s="66"/>
      <c r="T56" s="32"/>
      <c r="U56" s="33"/>
      <c r="V56" s="63"/>
      <c r="W56" s="75"/>
      <c r="X56" s="101" t="s">
        <v>5</v>
      </c>
      <c r="Y56" s="71" t="s">
        <v>569</v>
      </c>
      <c r="Z56" s="66" t="s">
        <v>85</v>
      </c>
      <c r="AA56" s="69" t="s">
        <v>509</v>
      </c>
      <c r="AB56" s="33">
        <v>2000</v>
      </c>
      <c r="AC56" s="73">
        <v>0</v>
      </c>
      <c r="AD56" s="68" t="s">
        <v>29</v>
      </c>
      <c r="AE56" s="101" t="s">
        <v>5</v>
      </c>
      <c r="AF56" s="71" t="s">
        <v>505</v>
      </c>
      <c r="AG56" s="66" t="s">
        <v>84</v>
      </c>
      <c r="AH56" s="84" t="s">
        <v>1003</v>
      </c>
      <c r="AI56" s="33">
        <v>100</v>
      </c>
      <c r="AJ56" s="73">
        <v>0</v>
      </c>
      <c r="AK56" s="68" t="s">
        <v>29</v>
      </c>
      <c r="AL56" s="76"/>
      <c r="AM56" s="71" t="s">
        <v>31</v>
      </c>
      <c r="AN56" s="66" t="s">
        <v>85</v>
      </c>
      <c r="AO56" s="74" t="s">
        <v>563</v>
      </c>
      <c r="AP56" s="33" t="s">
        <v>470</v>
      </c>
      <c r="AQ56" s="63"/>
      <c r="AR56" s="75"/>
      <c r="AT56" s="90"/>
      <c r="AU56" s="90"/>
      <c r="AW56" s="118"/>
      <c r="AX56" s="119"/>
      <c r="AY56" s="120"/>
      <c r="AZ56" s="121"/>
      <c r="BA56" s="122"/>
      <c r="BB56" s="123"/>
      <c r="BC56" s="124"/>
      <c r="BD56" s="113"/>
      <c r="BE56" s="118"/>
      <c r="BF56" s="119"/>
      <c r="BG56" s="120"/>
      <c r="BH56" s="121"/>
      <c r="BI56" s="122"/>
      <c r="BJ56" s="123"/>
      <c r="BK56" s="121"/>
      <c r="BL56" s="124"/>
    </row>
    <row r="57" spans="1:64" ht="29.1" customHeight="1">
      <c r="A57" t="s">
        <v>967</v>
      </c>
      <c r="B57" s="16"/>
      <c r="C57" s="64"/>
      <c r="D57" s="71"/>
      <c r="E57" s="66"/>
      <c r="F57" s="32"/>
      <c r="G57" s="33"/>
      <c r="H57" s="63"/>
      <c r="I57" s="75"/>
      <c r="J57" s="76"/>
      <c r="K57" s="71" t="s">
        <v>31</v>
      </c>
      <c r="L57" s="66" t="s">
        <v>77</v>
      </c>
      <c r="M57" s="74" t="s">
        <v>555</v>
      </c>
      <c r="N57" s="33" t="s">
        <v>470</v>
      </c>
      <c r="O57" s="63"/>
      <c r="P57" s="75"/>
      <c r="Q57" s="76"/>
      <c r="R57" s="71"/>
      <c r="S57" s="66"/>
      <c r="T57" s="32"/>
      <c r="U57" s="33"/>
      <c r="V57" s="63"/>
      <c r="W57" s="75"/>
      <c r="X57" s="101" t="s">
        <v>5</v>
      </c>
      <c r="Y57" s="71" t="s">
        <v>569</v>
      </c>
      <c r="Z57" s="66" t="s">
        <v>77</v>
      </c>
      <c r="AA57" s="69" t="s">
        <v>520</v>
      </c>
      <c r="AB57" s="33">
        <v>950</v>
      </c>
      <c r="AC57" s="73">
        <v>0</v>
      </c>
      <c r="AD57" s="68" t="s">
        <v>29</v>
      </c>
      <c r="AE57" s="101" t="s">
        <v>5</v>
      </c>
      <c r="AF57" s="71" t="s">
        <v>505</v>
      </c>
      <c r="AG57" s="66" t="s">
        <v>85</v>
      </c>
      <c r="AH57" s="69" t="s">
        <v>1004</v>
      </c>
      <c r="AI57" s="33">
        <v>150</v>
      </c>
      <c r="AJ57" s="73">
        <v>0</v>
      </c>
      <c r="AK57" s="68" t="s">
        <v>29</v>
      </c>
      <c r="AL57" s="76"/>
      <c r="AM57" s="71" t="s">
        <v>31</v>
      </c>
      <c r="AN57" s="66" t="s">
        <v>77</v>
      </c>
      <c r="AO57" s="74" t="s">
        <v>555</v>
      </c>
      <c r="AP57" s="33" t="s">
        <v>470</v>
      </c>
      <c r="AQ57" s="63"/>
      <c r="AR57" s="75"/>
      <c r="AT57" s="90"/>
      <c r="AU57" s="90"/>
      <c r="AW57" s="118"/>
      <c r="AX57" s="119"/>
      <c r="AY57" s="120"/>
      <c r="AZ57" s="121"/>
      <c r="BA57" s="122"/>
      <c r="BB57" s="123"/>
      <c r="BC57" s="124"/>
      <c r="BD57" s="113"/>
      <c r="BE57" s="118"/>
      <c r="BF57" s="119"/>
      <c r="BG57" s="120"/>
      <c r="BH57" s="121"/>
      <c r="BI57" s="122"/>
      <c r="BJ57" s="123"/>
      <c r="BK57" s="121"/>
      <c r="BL57" s="124">
        <f>IF(COUNTIF(AC55,{"&gt;0","&lt;0"}),0,COUNTIF(AJ56,{"&gt;0","&lt;0"}))</f>
        <v>0</v>
      </c>
    </row>
    <row r="58" spans="1:64" ht="29.1" customHeight="1">
      <c r="A58" t="s">
        <v>967</v>
      </c>
      <c r="B58" s="16"/>
      <c r="C58" s="64"/>
      <c r="D58" s="71"/>
      <c r="E58" s="66"/>
      <c r="F58" s="32"/>
      <c r="G58" s="33"/>
      <c r="H58" s="63"/>
      <c r="I58" s="75"/>
      <c r="J58" s="76"/>
      <c r="K58" s="71" t="s">
        <v>31</v>
      </c>
      <c r="L58" s="66" t="s">
        <v>78</v>
      </c>
      <c r="M58" s="74" t="s">
        <v>556</v>
      </c>
      <c r="N58" s="33" t="s">
        <v>470</v>
      </c>
      <c r="O58" s="63"/>
      <c r="P58" s="75"/>
      <c r="Q58" s="76"/>
      <c r="R58" s="71"/>
      <c r="S58" s="66"/>
      <c r="T58" s="32"/>
      <c r="U58" s="33"/>
      <c r="V58" s="63"/>
      <c r="W58" s="75"/>
      <c r="X58" s="101" t="s">
        <v>5</v>
      </c>
      <c r="Y58" s="71" t="s">
        <v>569</v>
      </c>
      <c r="Z58" s="66" t="s">
        <v>78</v>
      </c>
      <c r="AA58" s="69" t="s">
        <v>521</v>
      </c>
      <c r="AB58" s="33">
        <v>1950</v>
      </c>
      <c r="AC58" s="73">
        <v>0</v>
      </c>
      <c r="AD58" s="68" t="s">
        <v>29</v>
      </c>
      <c r="AE58" s="76"/>
      <c r="AF58" s="71" t="s">
        <v>31</v>
      </c>
      <c r="AG58" s="66" t="s">
        <v>77</v>
      </c>
      <c r="AH58" s="74" t="s">
        <v>555</v>
      </c>
      <c r="AI58" s="33" t="s">
        <v>470</v>
      </c>
      <c r="AJ58" s="63"/>
      <c r="AK58" s="75"/>
      <c r="AL58" s="76"/>
      <c r="AM58" s="71" t="s">
        <v>31</v>
      </c>
      <c r="AN58" s="66" t="s">
        <v>78</v>
      </c>
      <c r="AO58" s="74" t="s">
        <v>556</v>
      </c>
      <c r="AP58" s="33" t="s">
        <v>470</v>
      </c>
      <c r="AQ58" s="63"/>
      <c r="AR58" s="75"/>
      <c r="AT58" s="90"/>
      <c r="AU58" s="90"/>
      <c r="AW58" s="118"/>
      <c r="AX58" s="119"/>
      <c r="AY58" s="120"/>
      <c r="AZ58" s="121"/>
      <c r="BA58" s="122"/>
      <c r="BB58" s="123"/>
      <c r="BC58" s="124"/>
      <c r="BD58" s="113"/>
      <c r="BE58" s="118"/>
      <c r="BF58" s="119"/>
      <c r="BG58" s="120"/>
      <c r="BH58" s="121"/>
      <c r="BI58" s="122"/>
      <c r="BJ58" s="123"/>
      <c r="BK58" s="121"/>
      <c r="BL58" s="124">
        <f>IF(COUNTIF(AC56,{"&gt;0","&lt;0"}),0,COUNTIF(AJ57,{"&gt;0","&lt;0"}))</f>
        <v>0</v>
      </c>
    </row>
    <row r="59" spans="1:64" ht="29.1" customHeight="1">
      <c r="A59" t="s">
        <v>967</v>
      </c>
      <c r="B59" s="16"/>
      <c r="C59" s="64"/>
      <c r="D59" s="71"/>
      <c r="E59" s="66"/>
      <c r="F59" s="32"/>
      <c r="G59" s="33"/>
      <c r="H59" s="63"/>
      <c r="I59" s="75"/>
      <c r="J59" s="76"/>
      <c r="K59" s="71" t="s">
        <v>31</v>
      </c>
      <c r="L59" s="66" t="s">
        <v>79</v>
      </c>
      <c r="M59" s="74" t="s">
        <v>564</v>
      </c>
      <c r="N59" s="33" t="s">
        <v>470</v>
      </c>
      <c r="O59" s="63"/>
      <c r="P59" s="75"/>
      <c r="Q59" s="76"/>
      <c r="R59" s="71"/>
      <c r="S59" s="66"/>
      <c r="T59" s="32"/>
      <c r="U59" s="33"/>
      <c r="V59" s="63"/>
      <c r="W59" s="75"/>
      <c r="X59" s="101" t="s">
        <v>5</v>
      </c>
      <c r="Y59" s="71" t="s">
        <v>569</v>
      </c>
      <c r="Z59" s="66" t="s">
        <v>79</v>
      </c>
      <c r="AA59" s="82" t="s">
        <v>522</v>
      </c>
      <c r="AB59" s="33">
        <v>2250</v>
      </c>
      <c r="AC59" s="73">
        <v>0</v>
      </c>
      <c r="AD59" s="68" t="s">
        <v>29</v>
      </c>
      <c r="AE59" s="76"/>
      <c r="AF59" s="71" t="s">
        <v>31</v>
      </c>
      <c r="AG59" s="66" t="s">
        <v>78</v>
      </c>
      <c r="AH59" s="74" t="s">
        <v>556</v>
      </c>
      <c r="AI59" s="33" t="s">
        <v>470</v>
      </c>
      <c r="AJ59" s="63"/>
      <c r="AK59" s="75"/>
      <c r="AL59" s="76"/>
      <c r="AM59" s="71" t="s">
        <v>31</v>
      </c>
      <c r="AN59" s="66" t="s">
        <v>79</v>
      </c>
      <c r="AO59" s="74" t="s">
        <v>564</v>
      </c>
      <c r="AP59" s="33" t="s">
        <v>470</v>
      </c>
      <c r="AQ59" s="63"/>
      <c r="AR59" s="75"/>
      <c r="AT59" s="90"/>
      <c r="AU59" s="90"/>
      <c r="AW59" s="118"/>
      <c r="AX59" s="119"/>
      <c r="AY59" s="120"/>
      <c r="AZ59" s="121"/>
      <c r="BA59" s="122"/>
      <c r="BB59" s="123"/>
      <c r="BC59" s="124"/>
      <c r="BD59" s="113"/>
      <c r="BE59" s="118"/>
      <c r="BF59" s="119"/>
      <c r="BG59" s="120"/>
      <c r="BH59" s="121"/>
      <c r="BI59" s="122"/>
      <c r="BJ59" s="123"/>
      <c r="BK59" s="121"/>
      <c r="BL59" s="124"/>
    </row>
    <row r="60" spans="1:64" ht="29.1" customHeight="1">
      <c r="A60" t="s">
        <v>967</v>
      </c>
      <c r="B60" s="16"/>
      <c r="C60" s="64"/>
      <c r="D60" s="71"/>
      <c r="E60" s="66"/>
      <c r="F60" s="32"/>
      <c r="G60" s="33"/>
      <c r="H60" s="63"/>
      <c r="I60" s="75"/>
      <c r="J60" s="76"/>
      <c r="K60" s="71" t="s">
        <v>31</v>
      </c>
      <c r="L60" s="66" t="s">
        <v>86</v>
      </c>
      <c r="M60" s="74" t="s">
        <v>565</v>
      </c>
      <c r="N60" s="33" t="s">
        <v>470</v>
      </c>
      <c r="O60" s="63"/>
      <c r="P60" s="75"/>
      <c r="Q60" s="76"/>
      <c r="R60" s="71"/>
      <c r="S60" s="66"/>
      <c r="T60" s="32"/>
      <c r="U60" s="33"/>
      <c r="V60" s="63"/>
      <c r="W60" s="75"/>
      <c r="X60" s="101" t="s">
        <v>5</v>
      </c>
      <c r="Y60" s="71" t="s">
        <v>569</v>
      </c>
      <c r="Z60" s="66" t="s">
        <v>86</v>
      </c>
      <c r="AA60" s="74" t="s">
        <v>523</v>
      </c>
      <c r="AB60" s="33">
        <v>2250</v>
      </c>
      <c r="AC60" s="73">
        <v>0</v>
      </c>
      <c r="AD60" s="68" t="s">
        <v>29</v>
      </c>
      <c r="AE60" s="76"/>
      <c r="AF60" s="71" t="s">
        <v>31</v>
      </c>
      <c r="AG60" s="66" t="s">
        <v>79</v>
      </c>
      <c r="AH60" s="74" t="s">
        <v>564</v>
      </c>
      <c r="AI60" s="33" t="s">
        <v>470</v>
      </c>
      <c r="AJ60" s="63"/>
      <c r="AK60" s="75"/>
      <c r="AL60" s="76"/>
      <c r="AM60" s="71" t="s">
        <v>31</v>
      </c>
      <c r="AN60" s="66" t="s">
        <v>86</v>
      </c>
      <c r="AO60" s="74" t="s">
        <v>565</v>
      </c>
      <c r="AP60" s="33" t="s">
        <v>470</v>
      </c>
      <c r="AQ60" s="63"/>
      <c r="AR60" s="75"/>
      <c r="AT60" s="90"/>
      <c r="AU60" s="90"/>
      <c r="AW60" s="118"/>
      <c r="AX60" s="119"/>
      <c r="AY60" s="120"/>
      <c r="AZ60" s="121"/>
      <c r="BA60" s="122"/>
      <c r="BB60" s="123"/>
      <c r="BC60" s="124"/>
      <c r="BD60" s="113"/>
      <c r="BE60" s="118"/>
      <c r="BF60" s="119"/>
      <c r="BG60" s="120"/>
      <c r="BH60" s="121"/>
      <c r="BI60" s="122"/>
      <c r="BJ60" s="123"/>
      <c r="BK60" s="121"/>
      <c r="BL60" s="124"/>
    </row>
    <row r="61" spans="1:64" ht="29.1" customHeight="1">
      <c r="A61" t="s">
        <v>967</v>
      </c>
      <c r="B61" s="16"/>
      <c r="C61" s="64"/>
      <c r="D61" s="71"/>
      <c r="E61" s="66"/>
      <c r="F61" s="32"/>
      <c r="G61" s="33"/>
      <c r="H61" s="63"/>
      <c r="I61" s="75"/>
      <c r="J61" s="76"/>
      <c r="K61" s="71" t="s">
        <v>31</v>
      </c>
      <c r="L61" s="66" t="s">
        <v>87</v>
      </c>
      <c r="M61" s="74" t="s">
        <v>566</v>
      </c>
      <c r="N61" s="33" t="s">
        <v>470</v>
      </c>
      <c r="O61" s="63"/>
      <c r="P61" s="75"/>
      <c r="Q61" s="76"/>
      <c r="R61" s="71"/>
      <c r="S61" s="66"/>
      <c r="T61" s="32"/>
      <c r="U61" s="33"/>
      <c r="V61" s="63"/>
      <c r="W61" s="75"/>
      <c r="X61" s="101" t="s">
        <v>5</v>
      </c>
      <c r="Y61" s="71" t="s">
        <v>569</v>
      </c>
      <c r="Z61" s="66" t="s">
        <v>87</v>
      </c>
      <c r="AA61" s="69" t="s">
        <v>524</v>
      </c>
      <c r="AB61" s="33">
        <v>2050</v>
      </c>
      <c r="AC61" s="73">
        <v>0</v>
      </c>
      <c r="AD61" s="68" t="s">
        <v>29</v>
      </c>
      <c r="AE61" s="76"/>
      <c r="AF61" s="71" t="s">
        <v>31</v>
      </c>
      <c r="AG61" s="66" t="s">
        <v>86</v>
      </c>
      <c r="AH61" s="74" t="s">
        <v>565</v>
      </c>
      <c r="AI61" s="33" t="s">
        <v>470</v>
      </c>
      <c r="AJ61" s="63"/>
      <c r="AK61" s="75"/>
      <c r="AL61" s="76"/>
      <c r="AM61" s="71" t="s">
        <v>31</v>
      </c>
      <c r="AN61" s="66" t="s">
        <v>87</v>
      </c>
      <c r="AO61" s="74" t="s">
        <v>566</v>
      </c>
      <c r="AP61" s="33" t="s">
        <v>470</v>
      </c>
      <c r="AQ61" s="63"/>
      <c r="AR61" s="75"/>
      <c r="AT61" s="90"/>
      <c r="AU61" s="90"/>
      <c r="AW61" s="118"/>
      <c r="AX61" s="119"/>
      <c r="AY61" s="120"/>
      <c r="AZ61" s="121"/>
      <c r="BA61" s="122"/>
      <c r="BB61" s="123"/>
      <c r="BC61" s="124"/>
      <c r="BD61" s="113"/>
      <c r="BE61" s="118"/>
      <c r="BF61" s="119"/>
      <c r="BG61" s="120"/>
      <c r="BH61" s="121"/>
      <c r="BI61" s="122"/>
      <c r="BJ61" s="123"/>
      <c r="BK61" s="121"/>
      <c r="BL61" s="124"/>
    </row>
    <row r="62" spans="1:64" ht="29.1" customHeight="1">
      <c r="A62" t="s">
        <v>967</v>
      </c>
      <c r="B62" s="16"/>
      <c r="C62" s="64"/>
      <c r="D62" s="71"/>
      <c r="E62" s="66"/>
      <c r="F62" s="32"/>
      <c r="G62" s="33"/>
      <c r="H62" s="63"/>
      <c r="I62" s="75"/>
      <c r="J62" s="76"/>
      <c r="K62" s="71"/>
      <c r="L62" s="66"/>
      <c r="M62" s="74"/>
      <c r="N62" s="33"/>
      <c r="O62" s="63"/>
      <c r="P62" s="75"/>
      <c r="Q62" s="76"/>
      <c r="R62" s="71"/>
      <c r="S62" s="66"/>
      <c r="T62" s="32"/>
      <c r="U62" s="33"/>
      <c r="V62" s="63"/>
      <c r="W62" s="75"/>
      <c r="X62" s="76"/>
      <c r="Y62" s="71"/>
      <c r="Z62" s="66"/>
      <c r="AA62" s="32"/>
      <c r="AB62" s="33"/>
      <c r="AC62" s="63"/>
      <c r="AD62" s="75"/>
      <c r="AE62" s="76"/>
      <c r="AF62" s="71" t="s">
        <v>31</v>
      </c>
      <c r="AG62" s="66" t="s">
        <v>87</v>
      </c>
      <c r="AH62" s="74" t="s">
        <v>566</v>
      </c>
      <c r="AI62" s="33" t="s">
        <v>470</v>
      </c>
      <c r="AJ62" s="63"/>
      <c r="AK62" s="75"/>
      <c r="AL62" s="76"/>
      <c r="AM62" s="71"/>
      <c r="AN62" s="66"/>
      <c r="AO62" s="74"/>
      <c r="AP62" s="33"/>
      <c r="AQ62" s="63"/>
      <c r="AR62" s="75"/>
      <c r="AT62" s="90"/>
      <c r="AU62" s="90"/>
      <c r="AW62" s="118"/>
      <c r="AX62" s="119"/>
      <c r="AY62" s="120"/>
      <c r="AZ62" s="121"/>
      <c r="BA62" s="122"/>
      <c r="BB62" s="123"/>
      <c r="BC62" s="124"/>
      <c r="BD62" s="113"/>
      <c r="BE62" s="118"/>
      <c r="BF62" s="119"/>
      <c r="BG62" s="120"/>
      <c r="BH62" s="121"/>
      <c r="BI62" s="122"/>
      <c r="BJ62" s="123"/>
      <c r="BK62" s="121"/>
      <c r="BL62" s="124"/>
    </row>
    <row r="63" spans="1:64" ht="29.1" customHeight="1">
      <c r="A63" t="s">
        <v>967</v>
      </c>
      <c r="B63" s="16"/>
      <c r="C63" s="64"/>
      <c r="D63" s="71"/>
      <c r="E63" s="66"/>
      <c r="F63" s="32"/>
      <c r="G63" s="33"/>
      <c r="H63" s="63"/>
      <c r="I63" s="75"/>
      <c r="J63" s="76"/>
      <c r="K63" s="71"/>
      <c r="L63" s="66"/>
      <c r="M63" s="32"/>
      <c r="N63" s="33"/>
      <c r="O63" s="63"/>
      <c r="P63" s="75"/>
      <c r="Q63" s="76"/>
      <c r="R63" s="71"/>
      <c r="S63" s="66"/>
      <c r="T63" s="32"/>
      <c r="U63" s="33"/>
      <c r="V63" s="63"/>
      <c r="W63" s="75"/>
      <c r="X63" s="76"/>
      <c r="Y63" s="71"/>
      <c r="Z63" s="66"/>
      <c r="AA63" s="32"/>
      <c r="AB63" s="33"/>
      <c r="AC63" s="63"/>
      <c r="AD63" s="75"/>
      <c r="AE63" s="76"/>
      <c r="AF63" s="71"/>
      <c r="AG63" s="66"/>
      <c r="AH63" s="32"/>
      <c r="AI63" s="33"/>
      <c r="AJ63" s="63"/>
      <c r="AK63" s="75"/>
      <c r="AL63" s="76"/>
      <c r="AM63" s="71"/>
      <c r="AN63" s="66"/>
      <c r="AO63" s="32"/>
      <c r="AP63" s="33"/>
      <c r="AQ63" s="63"/>
      <c r="AR63" s="75"/>
      <c r="AT63" s="90"/>
      <c r="AU63" s="90"/>
      <c r="AW63" s="118"/>
      <c r="AX63" s="119"/>
      <c r="AY63" s="120"/>
      <c r="AZ63" s="121"/>
      <c r="BA63" s="122"/>
      <c r="BB63" s="123"/>
      <c r="BC63" s="124"/>
      <c r="BD63" s="113"/>
      <c r="BE63" s="118"/>
      <c r="BF63" s="119"/>
      <c r="BG63" s="120"/>
      <c r="BH63" s="121"/>
      <c r="BI63" s="122"/>
      <c r="BJ63" s="123"/>
      <c r="BK63" s="121"/>
      <c r="BL63" s="124"/>
    </row>
    <row r="64" spans="1:64" ht="29.1" customHeight="1">
      <c r="A64" t="s">
        <v>967</v>
      </c>
      <c r="B64" s="16"/>
      <c r="C64" s="64"/>
      <c r="D64" s="71"/>
      <c r="E64" s="66"/>
      <c r="F64" s="32"/>
      <c r="G64" s="33"/>
      <c r="H64" s="63"/>
      <c r="I64" s="75"/>
      <c r="J64" s="76"/>
      <c r="K64" s="71"/>
      <c r="L64" s="66"/>
      <c r="M64" s="32"/>
      <c r="N64" s="33"/>
      <c r="O64" s="63"/>
      <c r="P64" s="75"/>
      <c r="Q64" s="76"/>
      <c r="R64" s="71"/>
      <c r="S64" s="66"/>
      <c r="T64" s="32"/>
      <c r="U64" s="33"/>
      <c r="V64" s="63"/>
      <c r="W64" s="75"/>
      <c r="X64" s="76"/>
      <c r="Y64" s="71"/>
      <c r="Z64" s="66"/>
      <c r="AA64" s="32"/>
      <c r="AB64" s="33"/>
      <c r="AC64" s="63"/>
      <c r="AD64" s="75"/>
      <c r="AE64" s="76"/>
      <c r="AF64" s="71"/>
      <c r="AG64" s="66"/>
      <c r="AH64" s="32"/>
      <c r="AI64" s="33"/>
      <c r="AJ64" s="63"/>
      <c r="AK64" s="75"/>
      <c r="AL64" s="76"/>
      <c r="AM64" s="71"/>
      <c r="AN64" s="66"/>
      <c r="AO64" s="32"/>
      <c r="AP64" s="33"/>
      <c r="AQ64" s="63"/>
      <c r="AR64" s="75"/>
      <c r="AT64" s="90"/>
      <c r="AU64" s="90"/>
      <c r="AW64" s="118"/>
      <c r="AX64" s="119"/>
      <c r="AY64" s="120"/>
      <c r="AZ64" s="121"/>
      <c r="BA64" s="122"/>
      <c r="BB64" s="123"/>
      <c r="BC64" s="124"/>
      <c r="BD64" s="113"/>
      <c r="BE64" s="118"/>
      <c r="BF64" s="119"/>
      <c r="BG64" s="120"/>
      <c r="BH64" s="121"/>
      <c r="BI64" s="122"/>
      <c r="BJ64" s="123"/>
      <c r="BK64" s="121"/>
      <c r="BL64" s="124"/>
    </row>
    <row r="65" spans="1:64" ht="29.1" customHeight="1">
      <c r="A65" t="s">
        <v>967</v>
      </c>
      <c r="B65" s="34">
        <f>SUM(G65,N65,U65,AP65,AB65,AI65)</f>
        <v>27500</v>
      </c>
      <c r="C65" s="64"/>
      <c r="D65" s="71"/>
      <c r="E65" s="66"/>
      <c r="F65" s="32" t="s">
        <v>68</v>
      </c>
      <c r="G65" s="33">
        <f>SUM(G49:G62)</f>
        <v>3700</v>
      </c>
      <c r="H65" s="262">
        <f>SUM(H49:H62)</f>
        <v>0</v>
      </c>
      <c r="I65" s="263"/>
      <c r="J65" s="76"/>
      <c r="K65" s="71"/>
      <c r="L65" s="66"/>
      <c r="M65" s="32" t="s">
        <v>68</v>
      </c>
      <c r="N65" s="33">
        <f>SUM(N49:N62)</f>
        <v>0</v>
      </c>
      <c r="O65" s="262">
        <f>SUM(O49:O62)</f>
        <v>0</v>
      </c>
      <c r="P65" s="263"/>
      <c r="Q65" s="76"/>
      <c r="R65" s="71" t="s">
        <v>29</v>
      </c>
      <c r="S65" s="66"/>
      <c r="T65" s="32" t="s">
        <v>68</v>
      </c>
      <c r="U65" s="33">
        <f>SUM(U49:U62)</f>
        <v>2800</v>
      </c>
      <c r="V65" s="262">
        <f>SUM(V49:V62)</f>
        <v>0</v>
      </c>
      <c r="W65" s="263"/>
      <c r="X65" s="76"/>
      <c r="Y65" s="71" t="s">
        <v>29</v>
      </c>
      <c r="Z65" s="66"/>
      <c r="AA65" s="32" t="s">
        <v>68</v>
      </c>
      <c r="AB65" s="33">
        <f>SUM(AB49:AB61)</f>
        <v>20500</v>
      </c>
      <c r="AC65" s="262">
        <f>SUM(AC49:AC61)</f>
        <v>0</v>
      </c>
      <c r="AD65" s="263"/>
      <c r="AE65" s="76"/>
      <c r="AF65" s="71" t="s">
        <v>29</v>
      </c>
      <c r="AG65" s="66"/>
      <c r="AH65" s="32" t="s">
        <v>68</v>
      </c>
      <c r="AI65" s="33">
        <f>SUM(AI49:AI62)</f>
        <v>500</v>
      </c>
      <c r="AJ65" s="262">
        <f>SUM(AJ49:AJ62)</f>
        <v>0</v>
      </c>
      <c r="AK65" s="263"/>
      <c r="AL65" s="76"/>
      <c r="AM65" s="71" t="s">
        <v>29</v>
      </c>
      <c r="AN65" s="66"/>
      <c r="AO65" s="32" t="s">
        <v>68</v>
      </c>
      <c r="AP65" s="33">
        <f>SUM(AP49:AP62)</f>
        <v>0</v>
      </c>
      <c r="AQ65" s="262">
        <f>SUM(AQ49:AQ62)</f>
        <v>0</v>
      </c>
      <c r="AR65" s="263"/>
      <c r="AT65" s="90"/>
      <c r="AU65" s="90"/>
      <c r="AW65" s="118"/>
      <c r="AX65" s="119"/>
      <c r="AY65" s="120"/>
      <c r="AZ65" s="121"/>
      <c r="BA65" s="122"/>
      <c r="BB65" s="123"/>
      <c r="BC65" s="124"/>
      <c r="BD65" s="113"/>
      <c r="BE65" s="118"/>
      <c r="BF65" s="119"/>
      <c r="BG65" s="120"/>
      <c r="BH65" s="121"/>
      <c r="BI65" s="122"/>
      <c r="BJ65" s="123"/>
      <c r="BK65" s="121"/>
      <c r="BL65" s="124"/>
    </row>
    <row r="66" spans="1:64" ht="29.1" customHeight="1">
      <c r="A66" t="s">
        <v>967</v>
      </c>
      <c r="B66" s="16"/>
      <c r="C66" s="64"/>
      <c r="D66" s="71"/>
      <c r="E66" s="66"/>
      <c r="F66" s="32"/>
      <c r="G66" s="33"/>
      <c r="H66" s="63"/>
      <c r="I66" s="75"/>
      <c r="J66" s="76"/>
      <c r="K66" s="71"/>
      <c r="L66" s="66"/>
      <c r="M66" s="32"/>
      <c r="N66" s="33"/>
      <c r="O66" s="63"/>
      <c r="P66" s="75"/>
      <c r="Q66" s="76"/>
      <c r="R66" s="71"/>
      <c r="S66" s="66"/>
      <c r="T66" s="32"/>
      <c r="U66" s="33"/>
      <c r="V66" s="63"/>
      <c r="W66" s="75"/>
      <c r="X66" s="76"/>
      <c r="Y66" s="71"/>
      <c r="Z66" s="66"/>
      <c r="AA66" s="32"/>
      <c r="AB66" s="33"/>
      <c r="AC66" s="63"/>
      <c r="AD66" s="75"/>
      <c r="AE66" s="76"/>
      <c r="AF66" s="71"/>
      <c r="AG66" s="66"/>
      <c r="AH66" s="32"/>
      <c r="AI66" s="33"/>
      <c r="AJ66" s="63"/>
      <c r="AK66" s="75"/>
      <c r="AL66" s="76"/>
      <c r="AM66" s="71"/>
      <c r="AN66" s="66"/>
      <c r="AO66" s="32"/>
      <c r="AP66" s="33"/>
      <c r="AQ66" s="63"/>
      <c r="AR66" s="75"/>
      <c r="AT66" s="90"/>
      <c r="AU66" s="90"/>
      <c r="AW66" s="118"/>
      <c r="AX66" s="119"/>
      <c r="AY66" s="120"/>
      <c r="AZ66" s="121"/>
      <c r="BA66" s="122"/>
      <c r="BB66" s="123"/>
      <c r="BC66" s="124"/>
      <c r="BD66" s="113"/>
      <c r="BE66" s="118"/>
      <c r="BF66" s="119"/>
      <c r="BG66" s="120"/>
      <c r="BH66" s="121"/>
      <c r="BI66" s="122"/>
      <c r="BJ66" s="123"/>
      <c r="BK66" s="121"/>
      <c r="BL66" s="124"/>
    </row>
    <row r="67" spans="1:64" ht="29.1" customHeight="1">
      <c r="A67" t="s">
        <v>967</v>
      </c>
      <c r="B67" s="16"/>
      <c r="C67" s="64"/>
      <c r="D67" s="71"/>
      <c r="E67" s="66"/>
      <c r="F67" s="32"/>
      <c r="G67" s="33"/>
      <c r="H67" s="63"/>
      <c r="I67" s="75"/>
      <c r="J67" s="76"/>
      <c r="K67" s="71"/>
      <c r="L67" s="66"/>
      <c r="M67" s="32"/>
      <c r="N67" s="33"/>
      <c r="O67" s="63"/>
      <c r="P67" s="75"/>
      <c r="Q67" s="76"/>
      <c r="R67" s="71"/>
      <c r="S67" s="66"/>
      <c r="T67" s="32"/>
      <c r="U67" s="33"/>
      <c r="V67" s="63"/>
      <c r="W67" s="75"/>
      <c r="X67" s="76"/>
      <c r="Y67" s="71"/>
      <c r="Z67" s="66"/>
      <c r="AA67" s="32"/>
      <c r="AB67" s="33"/>
      <c r="AC67" s="63"/>
      <c r="AD67" s="75"/>
      <c r="AE67" s="76"/>
      <c r="AF67" s="71"/>
      <c r="AG67" s="66"/>
      <c r="AH67" s="32"/>
      <c r="AI67" s="33"/>
      <c r="AJ67" s="63"/>
      <c r="AK67" s="75"/>
      <c r="AL67" s="76"/>
      <c r="AM67" s="71"/>
      <c r="AN67" s="66"/>
      <c r="AO67" s="32"/>
      <c r="AP67" s="33"/>
      <c r="AQ67" s="63"/>
      <c r="AR67" s="75"/>
      <c r="AT67" s="90"/>
      <c r="AU67" s="90"/>
      <c r="AW67" s="118"/>
      <c r="AX67" s="119"/>
      <c r="AY67" s="120"/>
      <c r="AZ67" s="121"/>
      <c r="BA67" s="122"/>
      <c r="BB67" s="123"/>
      <c r="BC67" s="124"/>
      <c r="BD67" s="113"/>
      <c r="BE67" s="118"/>
      <c r="BF67" s="119"/>
      <c r="BG67" s="120"/>
      <c r="BH67" s="121"/>
      <c r="BI67" s="122"/>
      <c r="BJ67" s="123"/>
      <c r="BK67" s="121"/>
      <c r="BL67" s="124"/>
    </row>
    <row r="68" spans="1:64" ht="29.1" customHeight="1">
      <c r="A68" t="s">
        <v>967</v>
      </c>
      <c r="B68" s="16"/>
      <c r="C68" s="64"/>
      <c r="D68" s="71"/>
      <c r="E68" s="66"/>
      <c r="F68" s="32"/>
      <c r="G68" s="33"/>
      <c r="H68" s="63"/>
      <c r="I68" s="75"/>
      <c r="J68" s="76"/>
      <c r="K68" s="71"/>
      <c r="L68" s="66"/>
      <c r="M68" s="32"/>
      <c r="N68" s="33"/>
      <c r="O68" s="63"/>
      <c r="P68" s="75"/>
      <c r="Q68" s="76"/>
      <c r="R68" s="71"/>
      <c r="S68" s="66"/>
      <c r="T68" s="32"/>
      <c r="U68" s="33"/>
      <c r="V68" s="63"/>
      <c r="W68" s="75"/>
      <c r="X68" s="76"/>
      <c r="Y68" s="71"/>
      <c r="Z68" s="66"/>
      <c r="AA68" s="32"/>
      <c r="AB68" s="33"/>
      <c r="AC68" s="63"/>
      <c r="AD68" s="75"/>
      <c r="AE68" s="76"/>
      <c r="AF68" s="71"/>
      <c r="AG68" s="66"/>
      <c r="AH68" s="32"/>
      <c r="AI68" s="33"/>
      <c r="AJ68" s="63"/>
      <c r="AK68" s="75"/>
      <c r="AL68" s="76"/>
      <c r="AM68" s="71"/>
      <c r="AN68" s="66"/>
      <c r="AO68" s="32"/>
      <c r="AP68" s="33"/>
      <c r="AQ68" s="63"/>
      <c r="AR68" s="75"/>
      <c r="AT68" s="90"/>
      <c r="AU68" s="90"/>
      <c r="AW68" s="118"/>
      <c r="AX68" s="119"/>
      <c r="AY68" s="120"/>
      <c r="AZ68" s="121"/>
      <c r="BA68" s="122"/>
      <c r="BB68" s="123"/>
      <c r="BC68" s="124"/>
      <c r="BD68" s="113"/>
      <c r="BE68" s="118"/>
      <c r="BF68" s="119"/>
      <c r="BG68" s="120"/>
      <c r="BH68" s="121"/>
      <c r="BI68" s="122"/>
      <c r="BJ68" s="123"/>
      <c r="BK68" s="121"/>
      <c r="BL68" s="124"/>
    </row>
    <row r="69" spans="1:64" ht="29.1" customHeight="1">
      <c r="A69" t="s">
        <v>967</v>
      </c>
      <c r="B69" s="16"/>
      <c r="C69" s="64"/>
      <c r="D69" s="71"/>
      <c r="E69" s="66"/>
      <c r="F69" s="32"/>
      <c r="G69" s="33"/>
      <c r="H69" s="63"/>
      <c r="I69" s="75"/>
      <c r="J69" s="76"/>
      <c r="K69" s="71"/>
      <c r="L69" s="66"/>
      <c r="M69" s="32"/>
      <c r="N69" s="33"/>
      <c r="O69" s="63"/>
      <c r="P69" s="75"/>
      <c r="Q69" s="76"/>
      <c r="R69" s="71"/>
      <c r="S69" s="66"/>
      <c r="T69" s="32"/>
      <c r="U69" s="33"/>
      <c r="V69" s="63"/>
      <c r="W69" s="75"/>
      <c r="X69" s="76"/>
      <c r="Y69" s="71"/>
      <c r="Z69" s="66"/>
      <c r="AA69" s="32"/>
      <c r="AB69" s="33"/>
      <c r="AC69" s="63"/>
      <c r="AD69" s="75"/>
      <c r="AE69" s="76"/>
      <c r="AF69" s="71"/>
      <c r="AG69" s="66"/>
      <c r="AH69" s="32"/>
      <c r="AI69" s="33"/>
      <c r="AJ69" s="63"/>
      <c r="AK69" s="75"/>
      <c r="AL69" s="76"/>
      <c r="AM69" s="71"/>
      <c r="AN69" s="66"/>
      <c r="AO69" s="32"/>
      <c r="AP69" s="33"/>
      <c r="AQ69" s="63"/>
      <c r="AR69" s="75"/>
      <c r="AT69" s="90"/>
      <c r="AU69" s="90"/>
      <c r="AW69" s="118"/>
      <c r="AX69" s="119"/>
      <c r="AY69" s="120"/>
      <c r="AZ69" s="121"/>
      <c r="BA69" s="122"/>
      <c r="BB69" s="123"/>
      <c r="BC69" s="124"/>
      <c r="BD69" s="113"/>
      <c r="BE69" s="118"/>
      <c r="BF69" s="119"/>
      <c r="BG69" s="120"/>
      <c r="BH69" s="121"/>
      <c r="BI69" s="122"/>
      <c r="BJ69" s="123"/>
      <c r="BK69" s="121"/>
      <c r="BL69" s="124"/>
    </row>
    <row r="70" spans="1:64" ht="29.1" customHeight="1">
      <c r="A70" t="s">
        <v>967</v>
      </c>
      <c r="B70" s="16"/>
      <c r="C70" s="64"/>
      <c r="D70" s="71"/>
      <c r="E70" s="66"/>
      <c r="F70" s="32"/>
      <c r="G70" s="33"/>
      <c r="H70" s="63"/>
      <c r="I70" s="75"/>
      <c r="J70" s="76"/>
      <c r="K70" s="71"/>
      <c r="L70" s="66"/>
      <c r="M70" s="32"/>
      <c r="N70" s="33"/>
      <c r="O70" s="63"/>
      <c r="P70" s="75"/>
      <c r="Q70" s="76"/>
      <c r="R70" s="71"/>
      <c r="S70" s="66"/>
      <c r="T70" s="32"/>
      <c r="U70" s="33"/>
      <c r="V70" s="63"/>
      <c r="W70" s="75"/>
      <c r="X70" s="76"/>
      <c r="Y70" s="71"/>
      <c r="Z70" s="66"/>
      <c r="AA70" s="32"/>
      <c r="AB70" s="33"/>
      <c r="AC70" s="63"/>
      <c r="AD70" s="75"/>
      <c r="AE70" s="76"/>
      <c r="AF70" s="71"/>
      <c r="AG70" s="66"/>
      <c r="AH70" s="32"/>
      <c r="AI70" s="33"/>
      <c r="AJ70" s="63"/>
      <c r="AK70" s="75"/>
      <c r="AL70" s="76"/>
      <c r="AM70" s="71"/>
      <c r="AN70" s="66"/>
      <c r="AO70" s="32"/>
      <c r="AP70" s="33"/>
      <c r="AQ70" s="63"/>
      <c r="AR70" s="75"/>
      <c r="AT70" s="90"/>
      <c r="AU70" s="90"/>
      <c r="AW70" s="118"/>
      <c r="AX70" s="119"/>
      <c r="AY70" s="120"/>
      <c r="AZ70" s="121"/>
      <c r="BA70" s="122"/>
      <c r="BB70" s="123"/>
      <c r="BC70" s="124"/>
      <c r="BD70" s="113"/>
      <c r="BE70" s="118"/>
      <c r="BF70" s="119"/>
      <c r="BG70" s="120"/>
      <c r="BH70" s="121"/>
      <c r="BI70" s="122"/>
      <c r="BJ70" s="123"/>
      <c r="BK70" s="121"/>
      <c r="BL70" s="124"/>
    </row>
    <row r="71" spans="1:64" ht="29.1" customHeight="1">
      <c r="A71" t="s">
        <v>967</v>
      </c>
      <c r="B71" s="16"/>
      <c r="C71" s="64"/>
      <c r="D71" s="71"/>
      <c r="E71" s="66"/>
      <c r="F71" s="32"/>
      <c r="G71" s="33"/>
      <c r="H71" s="63"/>
      <c r="I71" s="75"/>
      <c r="J71" s="76"/>
      <c r="K71" s="71"/>
      <c r="L71" s="66"/>
      <c r="M71" s="32"/>
      <c r="N71" s="33"/>
      <c r="O71" s="63"/>
      <c r="P71" s="75"/>
      <c r="Q71" s="76"/>
      <c r="R71" s="71"/>
      <c r="S71" s="66"/>
      <c r="T71" s="32"/>
      <c r="U71" s="33"/>
      <c r="V71" s="63"/>
      <c r="W71" s="75"/>
      <c r="X71" s="76"/>
      <c r="Y71" s="71"/>
      <c r="Z71" s="66"/>
      <c r="AA71" s="32"/>
      <c r="AB71" s="33"/>
      <c r="AC71" s="63"/>
      <c r="AD71" s="75"/>
      <c r="AE71" s="76"/>
      <c r="AF71" s="71"/>
      <c r="AG71" s="66"/>
      <c r="AH71" s="32"/>
      <c r="AI71" s="33"/>
      <c r="AJ71" s="63"/>
      <c r="AK71" s="75"/>
      <c r="AL71" s="76"/>
      <c r="AM71" s="71"/>
      <c r="AN71" s="66"/>
      <c r="AO71" s="32"/>
      <c r="AP71" s="33"/>
      <c r="AQ71" s="63"/>
      <c r="AR71" s="75"/>
      <c r="AT71" s="90"/>
      <c r="AU71" s="90"/>
      <c r="AW71" s="118"/>
      <c r="AX71" s="119"/>
      <c r="AY71" s="120"/>
      <c r="AZ71" s="121"/>
      <c r="BA71" s="122"/>
      <c r="BB71" s="123"/>
      <c r="BC71" s="124"/>
      <c r="BD71" s="113"/>
      <c r="BE71" s="118"/>
      <c r="BF71" s="119"/>
      <c r="BG71" s="120"/>
      <c r="BH71" s="121"/>
      <c r="BI71" s="122"/>
      <c r="BJ71" s="123"/>
      <c r="BK71" s="121"/>
      <c r="BL71" s="124"/>
    </row>
    <row r="72" spans="1:64" ht="29.1" customHeight="1">
      <c r="A72" t="s">
        <v>967</v>
      </c>
      <c r="B72" s="16"/>
      <c r="C72" s="64"/>
      <c r="D72" s="71"/>
      <c r="E72" s="66"/>
      <c r="F72" s="32"/>
      <c r="G72" s="33"/>
      <c r="H72" s="63"/>
      <c r="I72" s="75"/>
      <c r="J72" s="76"/>
      <c r="K72" s="71"/>
      <c r="L72" s="66"/>
      <c r="M72" s="32"/>
      <c r="N72" s="33"/>
      <c r="O72" s="63"/>
      <c r="P72" s="75"/>
      <c r="Q72" s="76"/>
      <c r="R72" s="71"/>
      <c r="S72" s="66"/>
      <c r="T72" s="32"/>
      <c r="U72" s="33"/>
      <c r="V72" s="63"/>
      <c r="W72" s="75"/>
      <c r="X72" s="76"/>
      <c r="Y72" s="71"/>
      <c r="Z72" s="66"/>
      <c r="AA72" s="32"/>
      <c r="AB72" s="33"/>
      <c r="AC72" s="63"/>
      <c r="AD72" s="75"/>
      <c r="AE72" s="76"/>
      <c r="AF72" s="71"/>
      <c r="AG72" s="66"/>
      <c r="AH72" s="32"/>
      <c r="AI72" s="33"/>
      <c r="AJ72" s="63"/>
      <c r="AK72" s="75"/>
      <c r="AL72" s="76"/>
      <c r="AM72" s="71"/>
      <c r="AN72" s="66"/>
      <c r="AO72" s="32"/>
      <c r="AP72" s="33"/>
      <c r="AQ72" s="63"/>
      <c r="AR72" s="75"/>
      <c r="AT72" s="90"/>
      <c r="AU72" s="90"/>
      <c r="AW72" s="118"/>
      <c r="AX72" s="119"/>
      <c r="AY72" s="120"/>
      <c r="AZ72" s="121"/>
      <c r="BA72" s="122"/>
      <c r="BB72" s="123"/>
      <c r="BC72" s="124"/>
      <c r="BD72" s="113"/>
      <c r="BE72" s="118"/>
      <c r="BF72" s="119"/>
      <c r="BG72" s="120"/>
      <c r="BH72" s="121"/>
      <c r="BI72" s="122"/>
      <c r="BJ72" s="123"/>
      <c r="BK72" s="121"/>
      <c r="BL72" s="124"/>
    </row>
    <row r="73" spans="1:64" ht="29.1" customHeight="1">
      <c r="A73" t="s">
        <v>967</v>
      </c>
      <c r="B73" s="16"/>
      <c r="C73" s="64"/>
      <c r="D73" s="71"/>
      <c r="E73" s="66"/>
      <c r="F73" s="32"/>
      <c r="G73" s="33"/>
      <c r="H73" s="63"/>
      <c r="I73" s="75"/>
      <c r="J73" s="76"/>
      <c r="K73" s="71"/>
      <c r="L73" s="66"/>
      <c r="M73" s="32"/>
      <c r="N73" s="33"/>
      <c r="O73" s="63"/>
      <c r="P73" s="75"/>
      <c r="Q73" s="76"/>
      <c r="R73" s="71"/>
      <c r="S73" s="66"/>
      <c r="T73" s="32"/>
      <c r="U73" s="33"/>
      <c r="V73" s="63"/>
      <c r="W73" s="75"/>
      <c r="X73" s="76"/>
      <c r="Y73" s="71"/>
      <c r="Z73" s="66"/>
      <c r="AA73" s="32"/>
      <c r="AB73" s="33"/>
      <c r="AC73" s="63"/>
      <c r="AD73" s="75"/>
      <c r="AE73" s="76"/>
      <c r="AF73" s="71"/>
      <c r="AG73" s="66"/>
      <c r="AH73" s="32"/>
      <c r="AI73" s="33"/>
      <c r="AJ73" s="63"/>
      <c r="AK73" s="75"/>
      <c r="AL73" s="76"/>
      <c r="AM73" s="71"/>
      <c r="AN73" s="66"/>
      <c r="AO73" s="32"/>
      <c r="AP73" s="33"/>
      <c r="AQ73" s="63"/>
      <c r="AR73" s="75"/>
      <c r="AT73" s="90"/>
      <c r="AU73" s="90"/>
      <c r="AW73" s="118"/>
      <c r="AX73" s="119"/>
      <c r="AY73" s="120"/>
      <c r="AZ73" s="121"/>
      <c r="BA73" s="122"/>
      <c r="BB73" s="123"/>
      <c r="BC73" s="124"/>
      <c r="BD73" s="113"/>
      <c r="BE73" s="118"/>
      <c r="BF73" s="119"/>
      <c r="BG73" s="120"/>
      <c r="BH73" s="121"/>
      <c r="BI73" s="122"/>
      <c r="BJ73" s="123"/>
      <c r="BK73" s="121"/>
      <c r="BL73" s="124"/>
    </row>
    <row r="74" spans="1:64" ht="29.1" customHeight="1">
      <c r="A74" t="s">
        <v>967</v>
      </c>
      <c r="B74" s="16"/>
      <c r="C74" s="64"/>
      <c r="D74" s="71"/>
      <c r="E74" s="66"/>
      <c r="F74" s="32"/>
      <c r="G74" s="33"/>
      <c r="H74" s="63"/>
      <c r="I74" s="75"/>
      <c r="J74" s="76"/>
      <c r="K74" s="71"/>
      <c r="L74" s="66"/>
      <c r="M74" s="32"/>
      <c r="N74" s="33"/>
      <c r="O74" s="63"/>
      <c r="P74" s="75"/>
      <c r="Q74" s="76"/>
      <c r="R74" s="71"/>
      <c r="S74" s="66"/>
      <c r="T74" s="32"/>
      <c r="U74" s="33"/>
      <c r="V74" s="63"/>
      <c r="W74" s="75"/>
      <c r="X74" s="76"/>
      <c r="Y74" s="71"/>
      <c r="Z74" s="66"/>
      <c r="AA74" s="32"/>
      <c r="AB74" s="33"/>
      <c r="AC74" s="63"/>
      <c r="AD74" s="75"/>
      <c r="AE74" s="76"/>
      <c r="AF74" s="71"/>
      <c r="AG74" s="66"/>
      <c r="AH74" s="32"/>
      <c r="AI74" s="33"/>
      <c r="AJ74" s="63"/>
      <c r="AK74" s="75"/>
      <c r="AL74" s="76"/>
      <c r="AM74" s="71"/>
      <c r="AN74" s="66"/>
      <c r="AO74" s="32"/>
      <c r="AP74" s="33"/>
      <c r="AQ74" s="63"/>
      <c r="AR74" s="75"/>
      <c r="AT74" s="90"/>
      <c r="AU74" s="90"/>
      <c r="AW74" s="118"/>
      <c r="AX74" s="119"/>
      <c r="AY74" s="120"/>
      <c r="AZ74" s="121"/>
      <c r="BA74" s="122"/>
      <c r="BB74" s="123"/>
      <c r="BC74" s="124"/>
      <c r="BD74" s="113"/>
      <c r="BE74" s="118"/>
      <c r="BF74" s="119"/>
      <c r="BG74" s="120"/>
      <c r="BH74" s="121"/>
      <c r="BI74" s="122"/>
      <c r="BJ74" s="123"/>
      <c r="BK74" s="121"/>
      <c r="BL74" s="124"/>
    </row>
    <row r="75" spans="1:64" ht="29.1" customHeight="1">
      <c r="A75" t="s">
        <v>967</v>
      </c>
      <c r="B75" s="16"/>
      <c r="C75" s="64"/>
      <c r="D75" s="71"/>
      <c r="E75" s="66"/>
      <c r="F75" s="32"/>
      <c r="G75" s="33"/>
      <c r="H75" s="63"/>
      <c r="I75" s="75"/>
      <c r="J75" s="76"/>
      <c r="K75" s="71"/>
      <c r="L75" s="66"/>
      <c r="M75" s="32"/>
      <c r="N75" s="33"/>
      <c r="O75" s="63"/>
      <c r="P75" s="75"/>
      <c r="Q75" s="76"/>
      <c r="R75" s="71"/>
      <c r="S75" s="66"/>
      <c r="T75" s="32"/>
      <c r="U75" s="33"/>
      <c r="V75" s="63"/>
      <c r="W75" s="75"/>
      <c r="X75" s="76"/>
      <c r="Y75" s="71"/>
      <c r="Z75" s="66"/>
      <c r="AA75" s="32"/>
      <c r="AB75" s="33"/>
      <c r="AC75" s="63"/>
      <c r="AD75" s="75"/>
      <c r="AE75" s="76"/>
      <c r="AF75" s="71"/>
      <c r="AG75" s="66"/>
      <c r="AH75" s="32"/>
      <c r="AI75" s="33"/>
      <c r="AJ75" s="63"/>
      <c r="AK75" s="75"/>
      <c r="AL75" s="76"/>
      <c r="AM75" s="71"/>
      <c r="AN75" s="66"/>
      <c r="AO75" s="32"/>
      <c r="AP75" s="33"/>
      <c r="AQ75" s="63"/>
      <c r="AR75" s="75"/>
      <c r="AT75" s="90"/>
      <c r="AU75" s="90"/>
      <c r="AW75" s="118"/>
      <c r="AX75" s="119"/>
      <c r="AY75" s="120"/>
      <c r="AZ75" s="121"/>
      <c r="BA75" s="122"/>
      <c r="BB75" s="123"/>
      <c r="BC75" s="124"/>
      <c r="BD75" s="113"/>
      <c r="BE75" s="118"/>
      <c r="BF75" s="119"/>
      <c r="BG75" s="120"/>
      <c r="BH75" s="121"/>
      <c r="BI75" s="122"/>
      <c r="BJ75" s="123"/>
      <c r="BK75" s="121"/>
      <c r="BL75" s="124"/>
    </row>
    <row r="76" spans="1:64" ht="29.1" customHeight="1">
      <c r="A76" t="s">
        <v>967</v>
      </c>
      <c r="B76" s="16"/>
      <c r="C76" s="64"/>
      <c r="D76" s="71"/>
      <c r="E76" s="66"/>
      <c r="F76" s="32"/>
      <c r="G76" s="33"/>
      <c r="H76" s="63"/>
      <c r="I76" s="75"/>
      <c r="J76" s="76"/>
      <c r="K76" s="71"/>
      <c r="L76" s="66"/>
      <c r="M76" s="32"/>
      <c r="N76" s="33"/>
      <c r="O76" s="63"/>
      <c r="P76" s="75"/>
      <c r="Q76" s="76"/>
      <c r="R76" s="71"/>
      <c r="S76" s="66"/>
      <c r="T76" s="32"/>
      <c r="U76" s="33"/>
      <c r="V76" s="63"/>
      <c r="W76" s="75"/>
      <c r="X76" s="76"/>
      <c r="Y76" s="71"/>
      <c r="Z76" s="66"/>
      <c r="AA76" s="32"/>
      <c r="AB76" s="33"/>
      <c r="AC76" s="63"/>
      <c r="AD76" s="75"/>
      <c r="AE76" s="76"/>
      <c r="AF76" s="71"/>
      <c r="AG76" s="66"/>
      <c r="AH76" s="32"/>
      <c r="AI76" s="33"/>
      <c r="AJ76" s="63"/>
      <c r="AK76" s="75"/>
      <c r="AL76" s="76"/>
      <c r="AM76" s="71"/>
      <c r="AN76" s="66"/>
      <c r="AO76" s="32"/>
      <c r="AP76" s="33"/>
      <c r="AQ76" s="63"/>
      <c r="AR76" s="75"/>
      <c r="AT76" s="90"/>
      <c r="AU76" s="90"/>
      <c r="AW76" s="118"/>
      <c r="AX76" s="119"/>
      <c r="AY76" s="120"/>
      <c r="AZ76" s="121"/>
      <c r="BA76" s="122"/>
      <c r="BB76" s="123"/>
      <c r="BC76" s="124"/>
      <c r="BD76" s="113"/>
      <c r="BE76" s="118"/>
      <c r="BF76" s="119"/>
      <c r="BG76" s="120"/>
      <c r="BH76" s="121"/>
      <c r="BI76" s="122"/>
      <c r="BJ76" s="123"/>
      <c r="BK76" s="121"/>
      <c r="BL76" s="124"/>
    </row>
    <row r="77" spans="1:64" ht="29.1" customHeight="1">
      <c r="A77" t="s">
        <v>967</v>
      </c>
      <c r="B77" s="16"/>
      <c r="C77" s="64"/>
      <c r="D77" s="71"/>
      <c r="E77" s="66"/>
      <c r="F77" s="32"/>
      <c r="G77" s="33"/>
      <c r="H77" s="63"/>
      <c r="I77" s="75"/>
      <c r="J77" s="76"/>
      <c r="K77" s="71"/>
      <c r="L77" s="66"/>
      <c r="M77" s="32"/>
      <c r="N77" s="33"/>
      <c r="O77" s="63"/>
      <c r="P77" s="75"/>
      <c r="Q77" s="76"/>
      <c r="R77" s="71"/>
      <c r="S77" s="66"/>
      <c r="T77" s="32"/>
      <c r="U77" s="33"/>
      <c r="V77" s="63"/>
      <c r="W77" s="75"/>
      <c r="X77" s="76"/>
      <c r="Y77" s="71"/>
      <c r="Z77" s="66"/>
      <c r="AA77" s="32"/>
      <c r="AB77" s="33"/>
      <c r="AC77" s="63"/>
      <c r="AD77" s="75"/>
      <c r="AE77" s="76"/>
      <c r="AF77" s="71"/>
      <c r="AG77" s="66"/>
      <c r="AH77" s="32"/>
      <c r="AI77" s="33"/>
      <c r="AJ77" s="63"/>
      <c r="AK77" s="75"/>
      <c r="AL77" s="76"/>
      <c r="AM77" s="71"/>
      <c r="AN77" s="66"/>
      <c r="AO77" s="32"/>
      <c r="AP77" s="33"/>
      <c r="AQ77" s="63"/>
      <c r="AR77" s="75"/>
      <c r="AT77" s="90"/>
      <c r="AU77" s="90"/>
      <c r="AW77" s="118"/>
      <c r="AX77" s="119"/>
      <c r="AY77" s="120"/>
      <c r="AZ77" s="121"/>
      <c r="BA77" s="122"/>
      <c r="BB77" s="123"/>
      <c r="BC77" s="124"/>
      <c r="BD77" s="113"/>
      <c r="BE77" s="118"/>
      <c r="BF77" s="119"/>
      <c r="BG77" s="120"/>
      <c r="BH77" s="121"/>
      <c r="BI77" s="122"/>
      <c r="BJ77" s="123"/>
      <c r="BK77" s="121"/>
      <c r="BL77" s="124"/>
    </row>
    <row r="78" spans="1:64" ht="29.1" customHeight="1">
      <c r="A78" t="s">
        <v>967</v>
      </c>
      <c r="B78" s="16"/>
      <c r="C78" s="64"/>
      <c r="D78" s="71"/>
      <c r="E78" s="66"/>
      <c r="F78" s="32"/>
      <c r="G78" s="33"/>
      <c r="H78" s="63"/>
      <c r="I78" s="75"/>
      <c r="J78" s="76"/>
      <c r="K78" s="71"/>
      <c r="L78" s="66"/>
      <c r="M78" s="32"/>
      <c r="N78" s="33"/>
      <c r="O78" s="63"/>
      <c r="P78" s="75"/>
      <c r="Q78" s="76"/>
      <c r="R78" s="71"/>
      <c r="S78" s="66"/>
      <c r="T78" s="32"/>
      <c r="U78" s="33"/>
      <c r="V78" s="63"/>
      <c r="W78" s="75"/>
      <c r="X78" s="76"/>
      <c r="Y78" s="71"/>
      <c r="Z78" s="66"/>
      <c r="AA78" s="32"/>
      <c r="AB78" s="33"/>
      <c r="AC78" s="63"/>
      <c r="AD78" s="75"/>
      <c r="AE78" s="76"/>
      <c r="AF78" s="71"/>
      <c r="AG78" s="66"/>
      <c r="AH78" s="32"/>
      <c r="AI78" s="33"/>
      <c r="AJ78" s="63"/>
      <c r="AK78" s="75"/>
      <c r="AL78" s="76"/>
      <c r="AM78" s="71"/>
      <c r="AN78" s="66"/>
      <c r="AO78" s="32"/>
      <c r="AP78" s="33"/>
      <c r="AQ78" s="63"/>
      <c r="AR78" s="75"/>
      <c r="AT78" s="90"/>
      <c r="AU78" s="90"/>
      <c r="AW78" s="118"/>
      <c r="AX78" s="119"/>
      <c r="AY78" s="120"/>
      <c r="AZ78" s="121"/>
      <c r="BA78" s="122"/>
      <c r="BB78" s="123"/>
      <c r="BC78" s="124"/>
      <c r="BD78" s="113"/>
      <c r="BE78" s="118"/>
      <c r="BF78" s="119"/>
      <c r="BG78" s="120"/>
      <c r="BH78" s="121"/>
      <c r="BI78" s="122"/>
      <c r="BJ78" s="123"/>
      <c r="BK78" s="121"/>
      <c r="BL78" s="124"/>
    </row>
    <row r="79" spans="1:64" ht="29.1" customHeight="1">
      <c r="A79" t="s">
        <v>967</v>
      </c>
      <c r="B79" s="16"/>
      <c r="C79" s="64"/>
      <c r="D79" s="71"/>
      <c r="E79" s="66"/>
      <c r="F79" s="32"/>
      <c r="G79" s="33"/>
      <c r="H79" s="63"/>
      <c r="I79" s="75"/>
      <c r="J79" s="76"/>
      <c r="K79" s="71"/>
      <c r="L79" s="66"/>
      <c r="M79" s="32"/>
      <c r="N79" s="33"/>
      <c r="O79" s="63"/>
      <c r="P79" s="75"/>
      <c r="Q79" s="76"/>
      <c r="R79" s="71"/>
      <c r="S79" s="66"/>
      <c r="T79" s="32"/>
      <c r="U79" s="33"/>
      <c r="V79" s="63"/>
      <c r="W79" s="75"/>
      <c r="X79" s="76"/>
      <c r="Y79" s="71"/>
      <c r="Z79" s="66"/>
      <c r="AA79" s="32"/>
      <c r="AB79" s="33"/>
      <c r="AC79" s="63"/>
      <c r="AD79" s="75"/>
      <c r="AE79" s="76"/>
      <c r="AF79" s="71"/>
      <c r="AG79" s="66"/>
      <c r="AH79" s="32"/>
      <c r="AI79" s="33"/>
      <c r="AJ79" s="63"/>
      <c r="AK79" s="75"/>
      <c r="AL79" s="76"/>
      <c r="AM79" s="71"/>
      <c r="AN79" s="66"/>
      <c r="AO79" s="32"/>
      <c r="AP79" s="33"/>
      <c r="AQ79" s="63"/>
      <c r="AR79" s="75"/>
      <c r="AT79" s="90"/>
      <c r="AU79" s="90"/>
      <c r="AW79" s="118"/>
      <c r="AX79" s="119"/>
      <c r="AY79" s="120"/>
      <c r="AZ79" s="121"/>
      <c r="BA79" s="122"/>
      <c r="BB79" s="123"/>
      <c r="BC79" s="124"/>
      <c r="BD79" s="113"/>
      <c r="BE79" s="118"/>
      <c r="BF79" s="119"/>
      <c r="BG79" s="120"/>
      <c r="BH79" s="121"/>
      <c r="BI79" s="122"/>
      <c r="BJ79" s="123"/>
      <c r="BK79" s="121"/>
      <c r="BL79" s="124"/>
    </row>
    <row r="80" spans="1:64" ht="29.1" customHeight="1">
      <c r="A80" t="s">
        <v>967</v>
      </c>
      <c r="B80" s="16"/>
      <c r="C80" s="64"/>
      <c r="D80" s="71"/>
      <c r="E80" s="66"/>
      <c r="F80" s="32"/>
      <c r="G80" s="33"/>
      <c r="H80" s="63"/>
      <c r="I80" s="75"/>
      <c r="J80" s="76"/>
      <c r="K80" s="71"/>
      <c r="L80" s="66"/>
      <c r="M80" s="32"/>
      <c r="N80" s="33"/>
      <c r="O80" s="63"/>
      <c r="P80" s="75"/>
      <c r="Q80" s="76"/>
      <c r="R80" s="71"/>
      <c r="S80" s="66"/>
      <c r="T80" s="32"/>
      <c r="U80" s="33"/>
      <c r="V80" s="63"/>
      <c r="W80" s="75"/>
      <c r="X80" s="76"/>
      <c r="Y80" s="71"/>
      <c r="Z80" s="66"/>
      <c r="AA80" s="32"/>
      <c r="AB80" s="33"/>
      <c r="AC80" s="63"/>
      <c r="AD80" s="75"/>
      <c r="AE80" s="76"/>
      <c r="AF80" s="71"/>
      <c r="AG80" s="66"/>
      <c r="AH80" s="32"/>
      <c r="AI80" s="33"/>
      <c r="AJ80" s="63"/>
      <c r="AK80" s="75"/>
      <c r="AL80" s="76"/>
      <c r="AM80" s="71"/>
      <c r="AN80" s="66"/>
      <c r="AO80" s="32"/>
      <c r="AP80" s="33"/>
      <c r="AQ80" s="63"/>
      <c r="AR80" s="75"/>
      <c r="AT80" s="90"/>
      <c r="AU80" s="90"/>
      <c r="AW80" s="118"/>
      <c r="AX80" s="119"/>
      <c r="AY80" s="120"/>
      <c r="AZ80" s="121"/>
      <c r="BA80" s="122"/>
      <c r="BB80" s="123"/>
      <c r="BC80" s="124"/>
      <c r="BD80" s="113"/>
      <c r="BE80" s="118"/>
      <c r="BF80" s="119"/>
      <c r="BG80" s="120"/>
      <c r="BH80" s="121"/>
      <c r="BI80" s="122"/>
      <c r="BJ80" s="123"/>
      <c r="BK80" s="121"/>
      <c r="BL80" s="124"/>
    </row>
    <row r="81" spans="1:64" ht="29.1" customHeight="1">
      <c r="A81" t="s">
        <v>967</v>
      </c>
      <c r="B81" s="16"/>
      <c r="C81" s="64"/>
      <c r="D81" s="71"/>
      <c r="E81" s="66"/>
      <c r="F81" s="32"/>
      <c r="G81" s="33"/>
      <c r="H81" s="63"/>
      <c r="I81" s="75"/>
      <c r="J81" s="76"/>
      <c r="K81" s="71"/>
      <c r="L81" s="66"/>
      <c r="M81" s="32"/>
      <c r="N81" s="33"/>
      <c r="O81" s="63"/>
      <c r="P81" s="75"/>
      <c r="Q81" s="76"/>
      <c r="R81" s="71"/>
      <c r="S81" s="66"/>
      <c r="T81" s="32"/>
      <c r="U81" s="33"/>
      <c r="V81" s="63"/>
      <c r="W81" s="75"/>
      <c r="X81" s="76"/>
      <c r="Y81" s="71"/>
      <c r="Z81" s="66"/>
      <c r="AA81" s="32"/>
      <c r="AB81" s="33"/>
      <c r="AC81" s="63"/>
      <c r="AD81" s="75"/>
      <c r="AE81" s="76"/>
      <c r="AF81" s="71"/>
      <c r="AG81" s="66"/>
      <c r="AH81" s="32"/>
      <c r="AI81" s="33"/>
      <c r="AJ81" s="63"/>
      <c r="AK81" s="75"/>
      <c r="AL81" s="76"/>
      <c r="AM81" s="71"/>
      <c r="AN81" s="66"/>
      <c r="AO81" s="32"/>
      <c r="AP81" s="33"/>
      <c r="AQ81" s="63"/>
      <c r="AR81" s="75"/>
      <c r="AT81" s="90"/>
      <c r="AU81" s="90"/>
      <c r="AW81" s="118"/>
      <c r="AX81" s="119"/>
      <c r="AY81" s="120"/>
      <c r="AZ81" s="121"/>
      <c r="BA81" s="122"/>
      <c r="BB81" s="123"/>
      <c r="BC81" s="124"/>
      <c r="BD81" s="113"/>
      <c r="BE81" s="118"/>
      <c r="BF81" s="119"/>
      <c r="BG81" s="120"/>
      <c r="BH81" s="121"/>
      <c r="BI81" s="122"/>
      <c r="BJ81" s="123"/>
      <c r="BK81" s="121"/>
      <c r="BL81" s="124"/>
    </row>
    <row r="82" spans="1:64" ht="29.1" customHeight="1">
      <c r="A82" t="s">
        <v>968</v>
      </c>
      <c r="B82" s="42" t="s">
        <v>22</v>
      </c>
      <c r="C82" s="43" t="s">
        <v>69</v>
      </c>
      <c r="D82" s="44" t="s">
        <v>69</v>
      </c>
      <c r="E82" s="45"/>
      <c r="F82" s="44"/>
      <c r="G82" s="81">
        <f>G65</f>
        <v>3700</v>
      </c>
      <c r="H82" s="282">
        <f>H65</f>
        <v>0</v>
      </c>
      <c r="I82" s="263"/>
      <c r="J82" s="43"/>
      <c r="K82" s="44" t="s">
        <v>69</v>
      </c>
      <c r="L82" s="45"/>
      <c r="M82" s="44"/>
      <c r="N82" s="81">
        <f>N65</f>
        <v>0</v>
      </c>
      <c r="O82" s="282">
        <f>O65</f>
        <v>0</v>
      </c>
      <c r="P82" s="263"/>
      <c r="Q82" s="43"/>
      <c r="R82" s="72" t="s">
        <v>69</v>
      </c>
      <c r="S82" s="45"/>
      <c r="T82" s="44"/>
      <c r="U82" s="81">
        <f>U65</f>
        <v>2800</v>
      </c>
      <c r="V82" s="282">
        <f>V65</f>
        <v>0</v>
      </c>
      <c r="W82" s="263"/>
      <c r="X82" s="43"/>
      <c r="Y82" s="72" t="s">
        <v>69</v>
      </c>
      <c r="Z82" s="45"/>
      <c r="AA82" s="44"/>
      <c r="AB82" s="81">
        <f>AB65</f>
        <v>20500</v>
      </c>
      <c r="AC82" s="282">
        <f>AC65</f>
        <v>0</v>
      </c>
      <c r="AD82" s="263"/>
      <c r="AE82" s="283" t="s">
        <v>69</v>
      </c>
      <c r="AF82" s="280"/>
      <c r="AG82" s="280"/>
      <c r="AH82" s="281"/>
      <c r="AI82" s="81">
        <f>AI65</f>
        <v>500</v>
      </c>
      <c r="AJ82" s="282">
        <f>AJ65</f>
        <v>0</v>
      </c>
      <c r="AK82" s="263"/>
      <c r="AL82" s="43"/>
      <c r="AM82" s="72" t="s">
        <v>69</v>
      </c>
      <c r="AN82" s="45"/>
      <c r="AO82" s="44"/>
      <c r="AP82" s="81">
        <f>SUM(AP65,AP74)</f>
        <v>0</v>
      </c>
      <c r="AQ82" s="282">
        <f>SUM(AQ65,AQ74)</f>
        <v>0</v>
      </c>
      <c r="AR82" s="263"/>
      <c r="AT82" s="90"/>
      <c r="AU82" s="90"/>
      <c r="AW82" s="118"/>
      <c r="AX82" s="119"/>
      <c r="AY82" s="120"/>
      <c r="AZ82" s="121"/>
      <c r="BA82" s="122"/>
      <c r="BB82" s="123"/>
      <c r="BC82" s="124"/>
      <c r="BD82" s="113"/>
      <c r="BE82" s="118"/>
      <c r="BF82" s="119"/>
      <c r="BG82" s="120"/>
      <c r="BH82" s="121"/>
      <c r="BI82" s="122"/>
      <c r="BJ82" s="123"/>
      <c r="BK82" s="121"/>
      <c r="BL82" s="124"/>
    </row>
    <row r="83" spans="1:64" ht="29.1" customHeight="1">
      <c r="A83" t="s">
        <v>968</v>
      </c>
      <c r="C83" t="s">
        <v>1191</v>
      </c>
      <c r="AL83" s="284" t="s">
        <v>490</v>
      </c>
      <c r="AM83" s="284"/>
      <c r="AN83" s="284"/>
      <c r="AO83" s="284"/>
      <c r="AP83" s="285">
        <f>SUM(H82,O82,V82,AQ82,AC82,AJ82)</f>
        <v>0</v>
      </c>
      <c r="AQ83" s="286"/>
      <c r="AR83" s="286"/>
      <c r="AT83" s="91">
        <f>SUM(AW83:BC83)</f>
        <v>0</v>
      </c>
      <c r="AU83" s="91">
        <f>SUM(BE83:BL83)</f>
        <v>0</v>
      </c>
      <c r="AV83" s="92"/>
      <c r="AW83" s="125"/>
      <c r="AX83" s="119"/>
      <c r="AY83" s="120"/>
      <c r="AZ83" s="121"/>
      <c r="BA83" s="122"/>
      <c r="BB83" s="123"/>
      <c r="BC83" s="97"/>
      <c r="BD83" s="113"/>
      <c r="BE83" s="118">
        <f>COUNTIF(H49:H52,{"&gt;0","&lt;0"})</f>
        <v>0</v>
      </c>
      <c r="BF83" s="119"/>
      <c r="BG83" s="120">
        <f>COUNTIF(V49:V54,{"&gt;0","&lt;0"})</f>
        <v>0</v>
      </c>
      <c r="BH83" s="121">
        <f>COUNTIF(AC49:AC61,{"&gt;0","&lt;0"})</f>
        <v>0</v>
      </c>
      <c r="BI83" s="122"/>
      <c r="BJ83" s="123"/>
      <c r="BK83" s="121"/>
      <c r="BL83" s="124">
        <f>SUM(BL49:BL82)</f>
        <v>0</v>
      </c>
    </row>
    <row r="84" spans="1:64" ht="29.1" customHeight="1">
      <c r="A84" t="s">
        <v>968</v>
      </c>
      <c r="C84" t="s">
        <v>23</v>
      </c>
      <c r="AL84" t="s">
        <v>24</v>
      </c>
      <c r="AR84" s="158" t="str">
        <f>基本・配布部数合計!$T$38</f>
        <v>2022.05.18</v>
      </c>
      <c r="AT84" s="90"/>
      <c r="AU84" s="90"/>
      <c r="AW84" s="118"/>
      <c r="AX84" s="119"/>
      <c r="AY84" s="120"/>
      <c r="AZ84" s="121"/>
      <c r="BA84" s="122"/>
      <c r="BB84" s="123"/>
      <c r="BC84" s="124"/>
      <c r="BD84" s="113"/>
      <c r="BE84" s="118"/>
      <c r="BF84" s="119"/>
      <c r="BG84" s="120"/>
      <c r="BH84" s="121"/>
      <c r="BI84" s="122"/>
      <c r="BJ84" s="123"/>
      <c r="BK84" s="121"/>
      <c r="BL84" s="124"/>
    </row>
    <row r="85" spans="1:64" ht="16.5" customHeight="1">
      <c r="A85" t="s">
        <v>968</v>
      </c>
      <c r="B85" s="254" t="s">
        <v>484</v>
      </c>
      <c r="C85" s="255"/>
      <c r="D85" s="255"/>
      <c r="E85" s="255"/>
      <c r="F85" s="255"/>
      <c r="G85" s="256"/>
      <c r="H85" s="3" t="s">
        <v>478</v>
      </c>
      <c r="I85" s="4"/>
      <c r="J85" s="77"/>
      <c r="K85" s="77"/>
      <c r="L85" s="78"/>
      <c r="M85" s="5" t="s">
        <v>16</v>
      </c>
      <c r="N85" s="6"/>
      <c r="O85" s="6"/>
      <c r="P85" s="6"/>
      <c r="Q85" s="6"/>
      <c r="R85" s="6"/>
      <c r="S85" s="6"/>
      <c r="T85" s="6"/>
      <c r="U85" s="6"/>
      <c r="V85" s="6"/>
      <c r="W85" s="7"/>
      <c r="X85" s="5" t="s">
        <v>13</v>
      </c>
      <c r="Y85" s="6"/>
      <c r="Z85" s="6"/>
      <c r="AA85" s="6"/>
      <c r="AB85" s="6"/>
      <c r="AC85" s="7"/>
      <c r="AD85" s="8" t="s">
        <v>14</v>
      </c>
      <c r="AE85" s="79"/>
      <c r="AF85" s="79"/>
      <c r="AG85" s="79"/>
      <c r="AH85" s="9"/>
      <c r="AI85" s="5" t="s">
        <v>17</v>
      </c>
      <c r="AJ85" s="6"/>
      <c r="AK85" s="6"/>
      <c r="AL85" s="6"/>
      <c r="AM85" s="7"/>
      <c r="AN85" s="5" t="s">
        <v>1032</v>
      </c>
      <c r="AO85" s="78"/>
      <c r="AP85" s="257">
        <f>基本・配布部数合計!$R$38</f>
        <v>44713</v>
      </c>
      <c r="AQ85" s="253"/>
      <c r="AR85" s="253"/>
      <c r="AT85" s="90"/>
      <c r="AU85" s="90"/>
      <c r="AW85" s="118"/>
      <c r="AX85" s="119"/>
      <c r="AY85" s="120"/>
      <c r="AZ85" s="121"/>
      <c r="BA85" s="122"/>
      <c r="BB85" s="123"/>
      <c r="BC85" s="124"/>
      <c r="BD85" s="113"/>
      <c r="BE85" s="118"/>
      <c r="BF85" s="119"/>
      <c r="BG85" s="120"/>
      <c r="BH85" s="121"/>
      <c r="BI85" s="122"/>
      <c r="BJ85" s="123"/>
      <c r="BK85" s="121"/>
      <c r="BL85" s="124"/>
    </row>
    <row r="86" spans="1:64" ht="16.5" customHeight="1">
      <c r="A86" t="s">
        <v>968</v>
      </c>
      <c r="B86" s="254"/>
      <c r="C86" s="255"/>
      <c r="D86" s="255"/>
      <c r="E86" s="255"/>
      <c r="F86" s="255"/>
      <c r="G86" s="256"/>
      <c r="H86" s="252" t="str">
        <f>IF(AP125=0,"",申込書!$D$18)</f>
        <v/>
      </c>
      <c r="I86" s="253"/>
      <c r="J86" s="253"/>
      <c r="K86" s="253"/>
      <c r="L86" s="236"/>
      <c r="M86" s="290" t="str">
        <f>IF(AP125=0,"",申込書!$F$12)</f>
        <v/>
      </c>
      <c r="N86" s="253"/>
      <c r="O86" s="253"/>
      <c r="P86" s="253"/>
      <c r="Q86" s="253"/>
      <c r="R86" s="253"/>
      <c r="S86" s="253"/>
      <c r="T86" s="253"/>
      <c r="U86" s="253"/>
      <c r="V86" s="253"/>
      <c r="W86" s="236"/>
      <c r="X86" s="264" t="str">
        <f>IF(AP125=0,"",申込書!$D$14)</f>
        <v/>
      </c>
      <c r="Y86" s="265"/>
      <c r="Z86" s="265"/>
      <c r="AA86" s="265"/>
      <c r="AB86" s="265"/>
      <c r="AC86" s="266"/>
      <c r="AD86" s="289" t="str">
        <f>IF(AP125=0,"",申込書!$D$15)</f>
        <v/>
      </c>
      <c r="AE86" s="271"/>
      <c r="AF86" s="271"/>
      <c r="AG86" s="271"/>
      <c r="AH86" s="231"/>
      <c r="AI86" s="270" t="str">
        <f>IF(AP125=0,"",基本・配布部数合計!$T$37)</f>
        <v/>
      </c>
      <c r="AJ86" s="271"/>
      <c r="AK86" s="271"/>
      <c r="AL86" s="271"/>
      <c r="AM86" s="231"/>
      <c r="AN86" s="258" t="str">
        <f>IF(AP125=0,"",申込書!$D$5)</f>
        <v/>
      </c>
      <c r="AO86" s="259"/>
      <c r="AP86" s="273" t="s">
        <v>506</v>
      </c>
      <c r="AQ86" s="274"/>
      <c r="AR86" s="274"/>
      <c r="AT86" s="90"/>
      <c r="AU86" s="90"/>
      <c r="AW86" s="118"/>
      <c r="AX86" s="119"/>
      <c r="AY86" s="120"/>
      <c r="AZ86" s="121"/>
      <c r="BA86" s="122"/>
      <c r="BB86" s="123"/>
      <c r="BC86" s="124"/>
      <c r="BD86" s="113"/>
      <c r="BE86" s="118"/>
      <c r="BF86" s="119"/>
      <c r="BG86" s="120"/>
      <c r="BH86" s="121"/>
      <c r="BI86" s="122"/>
      <c r="BJ86" s="123"/>
      <c r="BK86" s="121"/>
      <c r="BL86" s="124"/>
    </row>
    <row r="87" spans="1:64" ht="16.5" customHeight="1">
      <c r="A87" t="s">
        <v>968</v>
      </c>
      <c r="B87" s="255"/>
      <c r="C87" s="255"/>
      <c r="D87" s="255"/>
      <c r="E87" s="255"/>
      <c r="F87" s="255"/>
      <c r="G87" s="256"/>
      <c r="H87" s="237"/>
      <c r="I87" s="238"/>
      <c r="J87" s="238"/>
      <c r="K87" s="238"/>
      <c r="L87" s="239"/>
      <c r="M87" s="237"/>
      <c r="N87" s="238"/>
      <c r="O87" s="238"/>
      <c r="P87" s="238"/>
      <c r="Q87" s="238"/>
      <c r="R87" s="238"/>
      <c r="S87" s="238"/>
      <c r="T87" s="238"/>
      <c r="U87" s="238"/>
      <c r="V87" s="238"/>
      <c r="W87" s="239"/>
      <c r="X87" s="267"/>
      <c r="Y87" s="268"/>
      <c r="Z87" s="268"/>
      <c r="AA87" s="268"/>
      <c r="AB87" s="268"/>
      <c r="AC87" s="269"/>
      <c r="AD87" s="232"/>
      <c r="AE87" s="272"/>
      <c r="AF87" s="272"/>
      <c r="AG87" s="272"/>
      <c r="AH87" s="233"/>
      <c r="AI87" s="232"/>
      <c r="AJ87" s="272"/>
      <c r="AK87" s="272"/>
      <c r="AL87" s="272"/>
      <c r="AM87" s="233"/>
      <c r="AN87" s="260" t="str">
        <f>IF(AP125=0,"",申込書!$D$6)</f>
        <v/>
      </c>
      <c r="AO87" s="261"/>
      <c r="AP87" s="275"/>
      <c r="AQ87" s="274"/>
      <c r="AR87" s="274"/>
      <c r="AT87" s="90"/>
      <c r="AU87" s="90"/>
      <c r="AW87" s="118"/>
      <c r="AX87" s="119"/>
      <c r="AY87" s="120"/>
      <c r="AZ87" s="121"/>
      <c r="BA87" s="122"/>
      <c r="BB87" s="123"/>
      <c r="BC87" s="124"/>
      <c r="BD87" s="113"/>
      <c r="BE87" s="118"/>
      <c r="BF87" s="119"/>
      <c r="BG87" s="120"/>
      <c r="BH87" s="121"/>
      <c r="BI87" s="122"/>
      <c r="BJ87" s="123"/>
      <c r="BK87" s="121"/>
      <c r="BL87" s="124"/>
    </row>
    <row r="88" spans="1:64" ht="16.5" customHeight="1">
      <c r="A88" t="s">
        <v>968</v>
      </c>
      <c r="AQ88" s="287">
        <v>3</v>
      </c>
      <c r="AR88" s="288"/>
      <c r="AT88" s="90"/>
      <c r="AU88" s="90"/>
      <c r="AW88" s="118"/>
      <c r="AX88" s="119"/>
      <c r="AY88" s="120"/>
      <c r="AZ88" s="121"/>
      <c r="BA88" s="122"/>
      <c r="BB88" s="123"/>
      <c r="BC88" s="124"/>
      <c r="BD88" s="113"/>
      <c r="BE88" s="118"/>
      <c r="BF88" s="119"/>
      <c r="BG88" s="120"/>
      <c r="BH88" s="121"/>
      <c r="BI88" s="122"/>
      <c r="BJ88" s="123"/>
      <c r="BK88" s="121"/>
      <c r="BL88" s="124"/>
    </row>
    <row r="89" spans="1:64" ht="29.1" customHeight="1">
      <c r="A89" t="s">
        <v>968</v>
      </c>
      <c r="B89" s="103"/>
      <c r="C89" s="279" t="s">
        <v>498</v>
      </c>
      <c r="D89" s="280"/>
      <c r="E89" s="280"/>
      <c r="F89" s="280"/>
      <c r="G89" s="280"/>
      <c r="H89" s="280"/>
      <c r="I89" s="281"/>
      <c r="J89" s="279" t="s">
        <v>499</v>
      </c>
      <c r="K89" s="280"/>
      <c r="L89" s="280"/>
      <c r="M89" s="280"/>
      <c r="N89" s="280"/>
      <c r="O89" s="280"/>
      <c r="P89" s="281"/>
      <c r="Q89" s="279" t="s">
        <v>500</v>
      </c>
      <c r="R89" s="280"/>
      <c r="S89" s="280"/>
      <c r="T89" s="280"/>
      <c r="U89" s="280"/>
      <c r="V89" s="280"/>
      <c r="W89" s="281"/>
      <c r="X89" s="279" t="s">
        <v>502</v>
      </c>
      <c r="Y89" s="280"/>
      <c r="Z89" s="280"/>
      <c r="AA89" s="280"/>
      <c r="AB89" s="280"/>
      <c r="AC89" s="280"/>
      <c r="AD89" s="281"/>
      <c r="AE89" s="279" t="s">
        <v>504</v>
      </c>
      <c r="AF89" s="280"/>
      <c r="AG89" s="280"/>
      <c r="AH89" s="280"/>
      <c r="AI89" s="280"/>
      <c r="AJ89" s="280"/>
      <c r="AK89" s="281"/>
      <c r="AL89" s="279" t="s">
        <v>501</v>
      </c>
      <c r="AM89" s="280"/>
      <c r="AN89" s="280"/>
      <c r="AO89" s="280"/>
      <c r="AP89" s="280"/>
      <c r="AQ89" s="280"/>
      <c r="AR89" s="281"/>
      <c r="AT89" s="90"/>
      <c r="AU89" s="90"/>
      <c r="AW89" s="118"/>
      <c r="AX89" s="119"/>
      <c r="AY89" s="120"/>
      <c r="AZ89" s="121"/>
      <c r="BA89" s="122"/>
      <c r="BB89" s="123"/>
      <c r="BC89" s="124"/>
      <c r="BD89" s="113"/>
      <c r="BE89" s="118"/>
      <c r="BF89" s="119"/>
      <c r="BG89" s="120"/>
      <c r="BH89" s="121"/>
      <c r="BI89" s="122"/>
      <c r="BJ89" s="123"/>
      <c r="BK89" s="121"/>
      <c r="BL89" s="124"/>
    </row>
    <row r="90" spans="1:64" ht="29.1" customHeight="1">
      <c r="A90" t="s">
        <v>968</v>
      </c>
      <c r="B90" s="10" t="s">
        <v>18</v>
      </c>
      <c r="C90" s="104"/>
      <c r="D90" s="11"/>
      <c r="E90" s="65" t="s">
        <v>19</v>
      </c>
      <c r="F90" s="11"/>
      <c r="G90" s="13" t="s">
        <v>20</v>
      </c>
      <c r="H90" s="67" t="s">
        <v>21</v>
      </c>
      <c r="I90" s="12"/>
      <c r="J90" s="104"/>
      <c r="K90" s="11"/>
      <c r="L90" s="65" t="s">
        <v>19</v>
      </c>
      <c r="M90" s="11"/>
      <c r="N90" s="13" t="s">
        <v>20</v>
      </c>
      <c r="O90" s="67" t="s">
        <v>21</v>
      </c>
      <c r="P90" s="12"/>
      <c r="Q90" s="104"/>
      <c r="R90" s="11"/>
      <c r="S90" s="65" t="s">
        <v>19</v>
      </c>
      <c r="T90" s="11"/>
      <c r="U90" s="13" t="s">
        <v>20</v>
      </c>
      <c r="V90" s="67" t="s">
        <v>21</v>
      </c>
      <c r="W90" s="12"/>
      <c r="X90" s="104"/>
      <c r="Y90" s="11"/>
      <c r="Z90" s="65" t="s">
        <v>19</v>
      </c>
      <c r="AA90" s="11"/>
      <c r="AB90" s="13" t="s">
        <v>20</v>
      </c>
      <c r="AC90" s="67" t="s">
        <v>21</v>
      </c>
      <c r="AD90" s="12"/>
      <c r="AE90" s="104"/>
      <c r="AF90" s="11"/>
      <c r="AG90" s="65" t="s">
        <v>19</v>
      </c>
      <c r="AH90" s="11"/>
      <c r="AI90" s="13" t="s">
        <v>20</v>
      </c>
      <c r="AJ90" s="67" t="s">
        <v>21</v>
      </c>
      <c r="AK90" s="12"/>
      <c r="AL90" s="104"/>
      <c r="AM90" s="11"/>
      <c r="AN90" s="65" t="s">
        <v>19</v>
      </c>
      <c r="AO90" s="11"/>
      <c r="AP90" s="13" t="s">
        <v>20</v>
      </c>
      <c r="AQ90" s="67" t="s">
        <v>21</v>
      </c>
      <c r="AR90" s="12"/>
      <c r="AT90" s="90"/>
      <c r="AU90" s="90"/>
      <c r="AW90" s="118"/>
      <c r="AX90" s="119"/>
      <c r="AY90" s="120"/>
      <c r="AZ90" s="121"/>
      <c r="BA90" s="122"/>
      <c r="BB90" s="123"/>
      <c r="BC90" s="124"/>
      <c r="BD90" s="113"/>
      <c r="BE90" s="118"/>
      <c r="BF90" s="119"/>
      <c r="BG90" s="120"/>
      <c r="BH90" s="121"/>
      <c r="BI90" s="122"/>
      <c r="BJ90" s="123"/>
      <c r="BK90" s="121"/>
      <c r="BL90" s="124"/>
    </row>
    <row r="91" spans="1:64" ht="29.1" customHeight="1">
      <c r="A91" t="s">
        <v>967</v>
      </c>
      <c r="B91" s="16" t="s">
        <v>94</v>
      </c>
      <c r="C91" s="101" t="s">
        <v>2</v>
      </c>
      <c r="D91" s="71" t="s">
        <v>471</v>
      </c>
      <c r="E91" s="66" t="s">
        <v>96</v>
      </c>
      <c r="F91" s="69" t="s">
        <v>525</v>
      </c>
      <c r="G91" s="33">
        <v>1400</v>
      </c>
      <c r="H91" s="73">
        <v>0</v>
      </c>
      <c r="I91" s="68" t="s">
        <v>29</v>
      </c>
      <c r="J91" s="101"/>
      <c r="K91" s="71" t="s">
        <v>31</v>
      </c>
      <c r="L91" s="66" t="s">
        <v>115</v>
      </c>
      <c r="M91" s="84" t="s">
        <v>739</v>
      </c>
      <c r="N91" s="33" t="s">
        <v>470</v>
      </c>
      <c r="O91" s="63"/>
      <c r="P91" s="75"/>
      <c r="Q91" s="101" t="s">
        <v>2</v>
      </c>
      <c r="R91" s="71" t="s">
        <v>568</v>
      </c>
      <c r="S91" s="66" t="s">
        <v>103</v>
      </c>
      <c r="T91" s="69" t="s">
        <v>529</v>
      </c>
      <c r="U91" s="33">
        <v>1000</v>
      </c>
      <c r="V91" s="73">
        <v>0</v>
      </c>
      <c r="W91" s="68" t="s">
        <v>29</v>
      </c>
      <c r="X91" s="101" t="s">
        <v>2</v>
      </c>
      <c r="Y91" s="71" t="s">
        <v>569</v>
      </c>
      <c r="Z91" s="66" t="s">
        <v>115</v>
      </c>
      <c r="AA91" s="69" t="s">
        <v>529</v>
      </c>
      <c r="AB91" s="33">
        <v>2850</v>
      </c>
      <c r="AC91" s="73">
        <v>0</v>
      </c>
      <c r="AD91" s="68" t="s">
        <v>29</v>
      </c>
      <c r="AE91" s="101" t="s">
        <v>2</v>
      </c>
      <c r="AF91" s="71" t="s">
        <v>505</v>
      </c>
      <c r="AG91" s="66" t="s">
        <v>97</v>
      </c>
      <c r="AH91" s="69" t="s">
        <v>1260</v>
      </c>
      <c r="AI91" s="33">
        <v>450</v>
      </c>
      <c r="AJ91" s="73">
        <v>0</v>
      </c>
      <c r="AK91" s="68" t="s">
        <v>29</v>
      </c>
      <c r="AL91" s="101" t="s">
        <v>2</v>
      </c>
      <c r="AM91" s="71" t="s">
        <v>746</v>
      </c>
      <c r="AN91" s="66" t="s">
        <v>109</v>
      </c>
      <c r="AO91" s="69" t="s">
        <v>535</v>
      </c>
      <c r="AP91" s="33">
        <v>250</v>
      </c>
      <c r="AQ91" s="73">
        <v>0</v>
      </c>
      <c r="AR91" s="68" t="s">
        <v>29</v>
      </c>
      <c r="AT91" s="90"/>
      <c r="AU91" s="90"/>
      <c r="AW91" s="118"/>
      <c r="AX91" s="119"/>
      <c r="AY91" s="120"/>
      <c r="AZ91" s="121"/>
      <c r="BA91" s="122"/>
      <c r="BB91" s="123"/>
      <c r="BC91" s="124">
        <f>IF(COUNTIF(H92,{"&gt;0","&lt;0"}),0,COUNTIF(AJ91,{"&gt;0","&lt;0"}))</f>
        <v>0</v>
      </c>
      <c r="BD91" s="113"/>
      <c r="BE91" s="118"/>
      <c r="BF91" s="119"/>
      <c r="BG91" s="120"/>
      <c r="BH91" s="121"/>
      <c r="BI91" s="122"/>
      <c r="BJ91" s="123"/>
      <c r="BK91" s="121"/>
      <c r="BL91" s="124"/>
    </row>
    <row r="92" spans="1:64" ht="29.1" customHeight="1">
      <c r="A92" t="s">
        <v>967</v>
      </c>
      <c r="B92" s="16" t="s">
        <v>571</v>
      </c>
      <c r="C92" s="101" t="s">
        <v>2</v>
      </c>
      <c r="D92" s="71" t="s">
        <v>471</v>
      </c>
      <c r="E92" s="66" t="s">
        <v>97</v>
      </c>
      <c r="F92" s="69" t="s">
        <v>526</v>
      </c>
      <c r="G92" s="33">
        <v>1200</v>
      </c>
      <c r="H92" s="73">
        <v>0</v>
      </c>
      <c r="I92" s="68" t="s">
        <v>29</v>
      </c>
      <c r="J92" s="80"/>
      <c r="K92" s="71" t="s">
        <v>31</v>
      </c>
      <c r="L92" s="66" t="s">
        <v>116</v>
      </c>
      <c r="M92" s="74" t="s">
        <v>740</v>
      </c>
      <c r="N92" s="33" t="s">
        <v>470</v>
      </c>
      <c r="O92" s="63"/>
      <c r="P92" s="75"/>
      <c r="Q92" s="101" t="s">
        <v>2</v>
      </c>
      <c r="R92" s="71" t="s">
        <v>568</v>
      </c>
      <c r="S92" s="66" t="s">
        <v>104</v>
      </c>
      <c r="T92" s="69" t="s">
        <v>530</v>
      </c>
      <c r="U92" s="33">
        <v>450</v>
      </c>
      <c r="V92" s="73">
        <v>0</v>
      </c>
      <c r="W92" s="68" t="s">
        <v>29</v>
      </c>
      <c r="X92" s="101" t="s">
        <v>2</v>
      </c>
      <c r="Y92" s="71" t="s">
        <v>569</v>
      </c>
      <c r="Z92" s="66" t="s">
        <v>116</v>
      </c>
      <c r="AA92" s="69" t="s">
        <v>536</v>
      </c>
      <c r="AB92" s="33">
        <v>2150</v>
      </c>
      <c r="AC92" s="73">
        <v>0</v>
      </c>
      <c r="AD92" s="68" t="s">
        <v>29</v>
      </c>
      <c r="AE92" s="101" t="s">
        <v>5</v>
      </c>
      <c r="AF92" s="71" t="s">
        <v>505</v>
      </c>
      <c r="AG92" s="66" t="s">
        <v>98</v>
      </c>
      <c r="AH92" s="69" t="s">
        <v>1261</v>
      </c>
      <c r="AI92" s="33">
        <v>300</v>
      </c>
      <c r="AJ92" s="73">
        <v>0</v>
      </c>
      <c r="AK92" s="68" t="s">
        <v>29</v>
      </c>
      <c r="AL92" s="80"/>
      <c r="AM92" s="71" t="s">
        <v>31</v>
      </c>
      <c r="AN92" s="66" t="s">
        <v>116</v>
      </c>
      <c r="AO92" s="74" t="s">
        <v>740</v>
      </c>
      <c r="AP92" s="33" t="s">
        <v>470</v>
      </c>
      <c r="AQ92" s="63"/>
      <c r="AR92" s="75"/>
      <c r="AT92" s="90"/>
      <c r="AU92" s="90"/>
      <c r="AW92" s="118"/>
      <c r="AX92" s="119"/>
      <c r="AY92" s="120"/>
      <c r="AZ92" s="121"/>
      <c r="BA92" s="122"/>
      <c r="BB92" s="123"/>
      <c r="BC92" s="124"/>
      <c r="BD92" s="113"/>
      <c r="BE92" s="118"/>
      <c r="BF92" s="119"/>
      <c r="BG92" s="120"/>
      <c r="BH92" s="121"/>
      <c r="BI92" s="122"/>
      <c r="BJ92" s="123"/>
      <c r="BK92" s="121"/>
      <c r="BL92" s="124">
        <f>IF(COUNTIF(H93,{"&gt;0","&lt;0"}),0,COUNTIF(AJ92,{"&gt;0","&lt;0"}))</f>
        <v>0</v>
      </c>
    </row>
    <row r="93" spans="1:64" ht="29.1" customHeight="1">
      <c r="A93" t="s">
        <v>967</v>
      </c>
      <c r="B93" s="16" t="s">
        <v>163</v>
      </c>
      <c r="C93" s="101" t="s">
        <v>5</v>
      </c>
      <c r="D93" s="71" t="s">
        <v>471</v>
      </c>
      <c r="E93" s="66" t="s">
        <v>98</v>
      </c>
      <c r="F93" s="69" t="s">
        <v>527</v>
      </c>
      <c r="G93" s="33">
        <v>2000</v>
      </c>
      <c r="H93" s="73">
        <v>0</v>
      </c>
      <c r="I93" s="68" t="s">
        <v>29</v>
      </c>
      <c r="J93" s="80" t="s">
        <v>29</v>
      </c>
      <c r="K93" s="71" t="s">
        <v>31</v>
      </c>
      <c r="L93" s="66" t="s">
        <v>110</v>
      </c>
      <c r="M93" s="74" t="s">
        <v>962</v>
      </c>
      <c r="N93" s="33" t="s">
        <v>470</v>
      </c>
      <c r="O93" s="63"/>
      <c r="P93" s="75"/>
      <c r="Q93" s="101" t="s">
        <v>2</v>
      </c>
      <c r="R93" s="71" t="s">
        <v>568</v>
      </c>
      <c r="S93" s="66" t="s">
        <v>105</v>
      </c>
      <c r="T93" s="69" t="s">
        <v>531</v>
      </c>
      <c r="U93" s="33">
        <v>750</v>
      </c>
      <c r="V93" s="73">
        <v>0</v>
      </c>
      <c r="W93" s="68" t="s">
        <v>29</v>
      </c>
      <c r="X93" s="101" t="s">
        <v>2</v>
      </c>
      <c r="Y93" s="71" t="s">
        <v>569</v>
      </c>
      <c r="Z93" s="66" t="s">
        <v>110</v>
      </c>
      <c r="AA93" s="69" t="s">
        <v>537</v>
      </c>
      <c r="AB93" s="33">
        <v>3400</v>
      </c>
      <c r="AC93" s="73">
        <v>0</v>
      </c>
      <c r="AD93" s="68" t="s">
        <v>29</v>
      </c>
      <c r="AE93" s="101" t="s">
        <v>2</v>
      </c>
      <c r="AF93" s="71" t="s">
        <v>505</v>
      </c>
      <c r="AG93" s="66" t="s">
        <v>115</v>
      </c>
      <c r="AH93" s="69" t="s">
        <v>960</v>
      </c>
      <c r="AI93" s="33">
        <v>150</v>
      </c>
      <c r="AJ93" s="73">
        <v>0</v>
      </c>
      <c r="AK93" s="68" t="s">
        <v>29</v>
      </c>
      <c r="AL93" s="80" t="s">
        <v>29</v>
      </c>
      <c r="AM93" s="71" t="s">
        <v>31</v>
      </c>
      <c r="AN93" s="66" t="s">
        <v>110</v>
      </c>
      <c r="AO93" s="74" t="s">
        <v>962</v>
      </c>
      <c r="AP93" s="33" t="s">
        <v>470</v>
      </c>
      <c r="AQ93" s="63"/>
      <c r="AR93" s="75"/>
      <c r="AT93" s="90"/>
      <c r="AU93" s="90"/>
      <c r="AW93" s="118"/>
      <c r="AX93" s="119"/>
      <c r="AY93" s="120"/>
      <c r="AZ93" s="121"/>
      <c r="BA93" s="122"/>
      <c r="BB93" s="123"/>
      <c r="BC93" s="124">
        <f>IF(COUNTIF(AC91,{"&gt;0","&lt;0"}),0,COUNTIF(AJ93,{"&gt;0","&lt;0"}))</f>
        <v>0</v>
      </c>
      <c r="BD93" s="113"/>
      <c r="BE93" s="118"/>
      <c r="BF93" s="119"/>
      <c r="BG93" s="120"/>
      <c r="BH93" s="121"/>
      <c r="BI93" s="122"/>
      <c r="BJ93" s="123"/>
      <c r="BK93" s="121"/>
      <c r="BL93" s="124"/>
    </row>
    <row r="94" spans="1:64" ht="29.1" customHeight="1">
      <c r="A94" t="s">
        <v>967</v>
      </c>
      <c r="B94" s="16"/>
      <c r="C94" s="101" t="s">
        <v>5</v>
      </c>
      <c r="D94" s="71" t="s">
        <v>471</v>
      </c>
      <c r="E94" s="66" t="s">
        <v>99</v>
      </c>
      <c r="F94" s="69" t="s">
        <v>528</v>
      </c>
      <c r="G94" s="33">
        <v>1250</v>
      </c>
      <c r="H94" s="73">
        <v>0</v>
      </c>
      <c r="I94" s="68" t="s">
        <v>29</v>
      </c>
      <c r="J94" s="80" t="s">
        <v>29</v>
      </c>
      <c r="K94" s="71" t="s">
        <v>31</v>
      </c>
      <c r="L94" s="66" t="s">
        <v>111</v>
      </c>
      <c r="M94" s="74" t="s">
        <v>963</v>
      </c>
      <c r="N94" s="33" t="s">
        <v>470</v>
      </c>
      <c r="O94" s="63"/>
      <c r="P94" s="75"/>
      <c r="Q94" s="101" t="s">
        <v>2</v>
      </c>
      <c r="R94" s="71" t="s">
        <v>568</v>
      </c>
      <c r="S94" s="66" t="s">
        <v>106</v>
      </c>
      <c r="T94" s="69" t="s">
        <v>532</v>
      </c>
      <c r="U94" s="33">
        <v>1300</v>
      </c>
      <c r="V94" s="73">
        <v>0</v>
      </c>
      <c r="W94" s="68" t="s">
        <v>29</v>
      </c>
      <c r="X94" s="101" t="s">
        <v>2</v>
      </c>
      <c r="Y94" s="71" t="s">
        <v>569</v>
      </c>
      <c r="Z94" s="66" t="s">
        <v>111</v>
      </c>
      <c r="AA94" s="69" t="s">
        <v>538</v>
      </c>
      <c r="AB94" s="33">
        <v>1200</v>
      </c>
      <c r="AC94" s="73">
        <v>0</v>
      </c>
      <c r="AD94" s="68" t="s">
        <v>29</v>
      </c>
      <c r="AE94" s="101" t="s">
        <v>2</v>
      </c>
      <c r="AF94" s="71" t="s">
        <v>505</v>
      </c>
      <c r="AG94" s="66" t="s">
        <v>116</v>
      </c>
      <c r="AH94" s="69" t="s">
        <v>961</v>
      </c>
      <c r="AI94" s="33">
        <v>200</v>
      </c>
      <c r="AJ94" s="73">
        <v>0</v>
      </c>
      <c r="AK94" s="68" t="s">
        <v>29</v>
      </c>
      <c r="AL94" s="80" t="s">
        <v>29</v>
      </c>
      <c r="AM94" s="71" t="s">
        <v>31</v>
      </c>
      <c r="AN94" s="66" t="s">
        <v>111</v>
      </c>
      <c r="AO94" s="74" t="s">
        <v>963</v>
      </c>
      <c r="AP94" s="33" t="s">
        <v>470</v>
      </c>
      <c r="AQ94" s="63"/>
      <c r="AR94" s="75"/>
      <c r="AT94" s="90"/>
      <c r="AU94" s="90"/>
      <c r="AW94" s="118"/>
      <c r="AX94" s="119"/>
      <c r="AY94" s="120"/>
      <c r="AZ94" s="121"/>
      <c r="BA94" s="122"/>
      <c r="BB94" s="123"/>
      <c r="BC94" s="124">
        <f>IF(COUNTIF(AC92,{"&gt;0","&lt;0"}),0,COUNTIF(AJ94,{"&gt;0","&lt;0"}))</f>
        <v>0</v>
      </c>
      <c r="BD94" s="113"/>
      <c r="BE94" s="118"/>
      <c r="BF94" s="119"/>
      <c r="BG94" s="120"/>
      <c r="BH94" s="121"/>
      <c r="BI94" s="122"/>
      <c r="BJ94" s="123"/>
      <c r="BK94" s="121"/>
      <c r="BL94" s="124"/>
    </row>
    <row r="95" spans="1:64" ht="29.1" customHeight="1">
      <c r="A95" t="s">
        <v>967</v>
      </c>
      <c r="B95" s="16"/>
      <c r="C95" s="80" t="s">
        <v>29</v>
      </c>
      <c r="D95" s="71" t="s">
        <v>31</v>
      </c>
      <c r="E95" s="66" t="s">
        <v>113</v>
      </c>
      <c r="F95" s="74" t="s">
        <v>742</v>
      </c>
      <c r="G95" s="33" t="s">
        <v>470</v>
      </c>
      <c r="H95" s="63"/>
      <c r="I95" s="75"/>
      <c r="J95" s="80" t="s">
        <v>29</v>
      </c>
      <c r="K95" s="71" t="s">
        <v>31</v>
      </c>
      <c r="L95" s="66" t="s">
        <v>112</v>
      </c>
      <c r="M95" s="74" t="s">
        <v>741</v>
      </c>
      <c r="N95" s="33" t="s">
        <v>470</v>
      </c>
      <c r="O95" s="63"/>
      <c r="P95" s="75"/>
      <c r="Q95" s="101" t="s">
        <v>5</v>
      </c>
      <c r="R95" s="71" t="s">
        <v>568</v>
      </c>
      <c r="S95" s="66" t="s">
        <v>107</v>
      </c>
      <c r="T95" s="69" t="s">
        <v>533</v>
      </c>
      <c r="U95" s="33">
        <v>850</v>
      </c>
      <c r="V95" s="73">
        <v>0</v>
      </c>
      <c r="W95" s="68" t="s">
        <v>29</v>
      </c>
      <c r="X95" s="101" t="s">
        <v>2</v>
      </c>
      <c r="Y95" s="71" t="s">
        <v>569</v>
      </c>
      <c r="Z95" s="66" t="s">
        <v>112</v>
      </c>
      <c r="AA95" s="69" t="s">
        <v>539</v>
      </c>
      <c r="AB95" s="33">
        <v>1400</v>
      </c>
      <c r="AC95" s="73">
        <v>0</v>
      </c>
      <c r="AD95" s="68" t="s">
        <v>29</v>
      </c>
      <c r="AE95" s="80" t="s">
        <v>29</v>
      </c>
      <c r="AF95" s="71" t="s">
        <v>31</v>
      </c>
      <c r="AG95" s="66" t="s">
        <v>113</v>
      </c>
      <c r="AH95" s="69" t="s">
        <v>742</v>
      </c>
      <c r="AI95" s="33" t="s">
        <v>470</v>
      </c>
      <c r="AJ95" s="63"/>
      <c r="AK95" s="75"/>
      <c r="AL95" s="80" t="s">
        <v>29</v>
      </c>
      <c r="AM95" s="71" t="s">
        <v>31</v>
      </c>
      <c r="AN95" s="66" t="s">
        <v>112</v>
      </c>
      <c r="AO95" s="74" t="s">
        <v>741</v>
      </c>
      <c r="AP95" s="33" t="s">
        <v>470</v>
      </c>
      <c r="AQ95" s="63"/>
      <c r="AR95" s="75"/>
      <c r="AT95" s="90"/>
      <c r="AU95" s="90"/>
      <c r="AW95" s="118"/>
      <c r="AX95" s="119"/>
      <c r="AY95" s="120"/>
      <c r="AZ95" s="121"/>
      <c r="BA95" s="122"/>
      <c r="BB95" s="123"/>
      <c r="BC95" s="124"/>
      <c r="BD95" s="113"/>
      <c r="BE95" s="118"/>
      <c r="BF95" s="119"/>
      <c r="BG95" s="120"/>
      <c r="BH95" s="121"/>
      <c r="BI95" s="122"/>
      <c r="BJ95" s="123"/>
      <c r="BK95" s="121"/>
      <c r="BL95" s="124"/>
    </row>
    <row r="96" spans="1:64" ht="29.1" customHeight="1">
      <c r="A96" t="s">
        <v>967</v>
      </c>
      <c r="B96" s="16"/>
      <c r="C96" s="80" t="s">
        <v>29</v>
      </c>
      <c r="D96" s="71" t="s">
        <v>31</v>
      </c>
      <c r="E96" s="66" t="s">
        <v>100</v>
      </c>
      <c r="F96" s="74" t="s">
        <v>570</v>
      </c>
      <c r="G96" s="33" t="s">
        <v>470</v>
      </c>
      <c r="H96" s="63"/>
      <c r="I96" s="75"/>
      <c r="J96" s="80" t="s">
        <v>29</v>
      </c>
      <c r="K96" s="71" t="s">
        <v>31</v>
      </c>
      <c r="L96" s="66" t="s">
        <v>113</v>
      </c>
      <c r="M96" s="74" t="s">
        <v>742</v>
      </c>
      <c r="N96" s="33" t="s">
        <v>470</v>
      </c>
      <c r="O96" s="63"/>
      <c r="P96" s="75"/>
      <c r="Q96" s="101" t="s">
        <v>5</v>
      </c>
      <c r="R96" s="71" t="s">
        <v>568</v>
      </c>
      <c r="S96" s="66" t="s">
        <v>108</v>
      </c>
      <c r="T96" s="69" t="s">
        <v>534</v>
      </c>
      <c r="U96" s="33">
        <v>1850</v>
      </c>
      <c r="V96" s="73">
        <v>0</v>
      </c>
      <c r="W96" s="68" t="s">
        <v>29</v>
      </c>
      <c r="X96" s="101" t="s">
        <v>5</v>
      </c>
      <c r="Y96" s="71" t="s">
        <v>569</v>
      </c>
      <c r="Z96" s="66" t="s">
        <v>113</v>
      </c>
      <c r="AA96" s="69" t="s">
        <v>1198</v>
      </c>
      <c r="AB96" s="33">
        <v>1950</v>
      </c>
      <c r="AC96" s="73">
        <v>0</v>
      </c>
      <c r="AD96" s="68" t="s">
        <v>29</v>
      </c>
      <c r="AE96" s="101" t="s">
        <v>5</v>
      </c>
      <c r="AF96" s="71" t="s">
        <v>505</v>
      </c>
      <c r="AG96" s="66" t="s">
        <v>114</v>
      </c>
      <c r="AH96" s="69" t="s">
        <v>743</v>
      </c>
      <c r="AI96" s="33">
        <v>350</v>
      </c>
      <c r="AJ96" s="73">
        <v>0</v>
      </c>
      <c r="AK96" s="68" t="s">
        <v>29</v>
      </c>
      <c r="AL96" s="80" t="s">
        <v>29</v>
      </c>
      <c r="AM96" s="71" t="s">
        <v>31</v>
      </c>
      <c r="AN96" s="66" t="s">
        <v>113</v>
      </c>
      <c r="AO96" s="74" t="s">
        <v>742</v>
      </c>
      <c r="AP96" s="33" t="s">
        <v>470</v>
      </c>
      <c r="AQ96" s="63"/>
      <c r="AR96" s="75"/>
      <c r="AT96" s="90"/>
      <c r="AU96" s="90"/>
      <c r="AW96" s="118"/>
      <c r="AX96" s="119"/>
      <c r="AY96" s="120"/>
      <c r="AZ96" s="121"/>
      <c r="BA96" s="122"/>
      <c r="BB96" s="123"/>
      <c r="BC96" s="124"/>
      <c r="BD96" s="113"/>
      <c r="BE96" s="118"/>
      <c r="BF96" s="119"/>
      <c r="BG96" s="120"/>
      <c r="BH96" s="121"/>
      <c r="BI96" s="122"/>
      <c r="BJ96" s="123"/>
      <c r="BK96" s="121"/>
      <c r="BL96" s="124">
        <f>IF(COUNTIF(AC97,{"&gt;0","&lt;0"}),0,COUNTIF(AJ96,{"&gt;0","&lt;0"}))</f>
        <v>0</v>
      </c>
    </row>
    <row r="97" spans="1:64" ht="29.1" customHeight="1">
      <c r="A97" t="s">
        <v>967</v>
      </c>
      <c r="B97" s="16"/>
      <c r="C97" s="80"/>
      <c r="D97" s="71"/>
      <c r="E97" s="66"/>
      <c r="F97" s="69"/>
      <c r="G97" s="33"/>
      <c r="H97" s="63"/>
      <c r="I97" s="75"/>
      <c r="J97" s="80" t="s">
        <v>29</v>
      </c>
      <c r="K97" s="71" t="s">
        <v>31</v>
      </c>
      <c r="L97" s="66" t="s">
        <v>114</v>
      </c>
      <c r="M97" s="74" t="s">
        <v>743</v>
      </c>
      <c r="N97" s="33" t="s">
        <v>470</v>
      </c>
      <c r="O97" s="63"/>
      <c r="P97" s="75"/>
      <c r="Q97" s="80"/>
      <c r="R97" s="71"/>
      <c r="S97" s="66"/>
      <c r="T97" s="69"/>
      <c r="U97" s="33"/>
      <c r="V97" s="63"/>
      <c r="W97" s="75"/>
      <c r="X97" s="101" t="s">
        <v>5</v>
      </c>
      <c r="Y97" s="71" t="s">
        <v>569</v>
      </c>
      <c r="Z97" s="66" t="s">
        <v>114</v>
      </c>
      <c r="AA97" s="69" t="s">
        <v>540</v>
      </c>
      <c r="AB97" s="33">
        <v>3750</v>
      </c>
      <c r="AC97" s="73">
        <v>0</v>
      </c>
      <c r="AD97" s="68" t="s">
        <v>29</v>
      </c>
      <c r="AE97" s="80" t="s">
        <v>29</v>
      </c>
      <c r="AF97" s="71" t="s">
        <v>31</v>
      </c>
      <c r="AG97" s="66" t="s">
        <v>100</v>
      </c>
      <c r="AH97" s="69" t="s">
        <v>570</v>
      </c>
      <c r="AI97" s="33" t="s">
        <v>470</v>
      </c>
      <c r="AJ97" s="63"/>
      <c r="AK97" s="75"/>
      <c r="AL97" s="80" t="s">
        <v>29</v>
      </c>
      <c r="AM97" s="71" t="s">
        <v>31</v>
      </c>
      <c r="AN97" s="66" t="s">
        <v>114</v>
      </c>
      <c r="AO97" s="74" t="s">
        <v>743</v>
      </c>
      <c r="AP97" s="33" t="s">
        <v>470</v>
      </c>
      <c r="AQ97" s="63"/>
      <c r="AR97" s="75"/>
      <c r="AT97" s="90"/>
      <c r="AU97" s="90"/>
      <c r="AW97" s="118"/>
      <c r="AX97" s="119"/>
      <c r="AY97" s="120"/>
      <c r="AZ97" s="121"/>
      <c r="BA97" s="122"/>
      <c r="BB97" s="123"/>
      <c r="BC97" s="124"/>
      <c r="BD97" s="113"/>
      <c r="BE97" s="118"/>
      <c r="BF97" s="119"/>
      <c r="BG97" s="120"/>
      <c r="BH97" s="121"/>
      <c r="BI97" s="122"/>
      <c r="BJ97" s="123"/>
      <c r="BK97" s="121"/>
      <c r="BL97" s="124"/>
    </row>
    <row r="98" spans="1:64" ht="29.1" customHeight="1">
      <c r="A98" t="s">
        <v>967</v>
      </c>
      <c r="B98" s="16"/>
      <c r="C98" s="80"/>
      <c r="D98" s="71"/>
      <c r="E98" s="66"/>
      <c r="F98" s="69"/>
      <c r="G98" s="33"/>
      <c r="H98" s="63"/>
      <c r="I98" s="75"/>
      <c r="J98" s="80" t="s">
        <v>29</v>
      </c>
      <c r="K98" s="71" t="s">
        <v>31</v>
      </c>
      <c r="L98" s="66" t="s">
        <v>100</v>
      </c>
      <c r="M98" s="74" t="s">
        <v>570</v>
      </c>
      <c r="N98" s="33" t="s">
        <v>470</v>
      </c>
      <c r="O98" s="63"/>
      <c r="P98" s="75"/>
      <c r="Q98" s="80"/>
      <c r="R98" s="71"/>
      <c r="S98" s="66"/>
      <c r="T98" s="69"/>
      <c r="U98" s="33"/>
      <c r="V98" s="63"/>
      <c r="W98" s="75"/>
      <c r="X98" s="101" t="s">
        <v>5</v>
      </c>
      <c r="Y98" s="71" t="s">
        <v>569</v>
      </c>
      <c r="Z98" s="66" t="s">
        <v>100</v>
      </c>
      <c r="AA98" s="69" t="s">
        <v>541</v>
      </c>
      <c r="AB98" s="33">
        <v>2150</v>
      </c>
      <c r="AC98" s="73">
        <v>0</v>
      </c>
      <c r="AD98" s="68" t="s">
        <v>29</v>
      </c>
      <c r="AE98" s="80" t="s">
        <v>29</v>
      </c>
      <c r="AF98" s="71" t="s">
        <v>31</v>
      </c>
      <c r="AG98" s="66" t="s">
        <v>101</v>
      </c>
      <c r="AH98" s="69" t="s">
        <v>744</v>
      </c>
      <c r="AI98" s="33" t="s">
        <v>470</v>
      </c>
      <c r="AJ98" s="63"/>
      <c r="AK98" s="75"/>
      <c r="AL98" s="80" t="s">
        <v>29</v>
      </c>
      <c r="AM98" s="71" t="s">
        <v>31</v>
      </c>
      <c r="AN98" s="66" t="s">
        <v>100</v>
      </c>
      <c r="AO98" s="74" t="s">
        <v>570</v>
      </c>
      <c r="AP98" s="33" t="s">
        <v>470</v>
      </c>
      <c r="AQ98" s="63"/>
      <c r="AR98" s="75"/>
      <c r="AT98" s="90"/>
      <c r="AU98" s="90"/>
      <c r="AW98" s="118"/>
      <c r="AX98" s="119"/>
      <c r="AY98" s="120"/>
      <c r="AZ98" s="121"/>
      <c r="BA98" s="122"/>
      <c r="BB98" s="123"/>
      <c r="BC98" s="124"/>
      <c r="BD98" s="113"/>
      <c r="BE98" s="118"/>
      <c r="BF98" s="119"/>
      <c r="BG98" s="120"/>
      <c r="BH98" s="121"/>
      <c r="BI98" s="122"/>
      <c r="BJ98" s="123"/>
      <c r="BK98" s="121"/>
      <c r="BL98" s="124"/>
    </row>
    <row r="99" spans="1:64" ht="29.1" customHeight="1">
      <c r="A99" t="s">
        <v>967</v>
      </c>
      <c r="B99" s="16"/>
      <c r="C99" s="80"/>
      <c r="D99" s="71"/>
      <c r="E99" s="66"/>
      <c r="F99" s="69"/>
      <c r="G99" s="33"/>
      <c r="H99" s="63"/>
      <c r="I99" s="75"/>
      <c r="J99" s="80" t="s">
        <v>29</v>
      </c>
      <c r="K99" s="71" t="s">
        <v>31</v>
      </c>
      <c r="L99" s="66" t="s">
        <v>101</v>
      </c>
      <c r="M99" s="74" t="s">
        <v>744</v>
      </c>
      <c r="N99" s="33" t="s">
        <v>470</v>
      </c>
      <c r="O99" s="63"/>
      <c r="P99" s="75"/>
      <c r="Q99" s="80"/>
      <c r="R99" s="71"/>
      <c r="S99" s="66"/>
      <c r="T99" s="69"/>
      <c r="U99" s="33"/>
      <c r="V99" s="63"/>
      <c r="W99" s="75"/>
      <c r="X99" s="101" t="s">
        <v>5</v>
      </c>
      <c r="Y99" s="71" t="s">
        <v>569</v>
      </c>
      <c r="Z99" s="66" t="s">
        <v>101</v>
      </c>
      <c r="AA99" s="69" t="s">
        <v>542</v>
      </c>
      <c r="AB99" s="33">
        <v>1550</v>
      </c>
      <c r="AC99" s="73">
        <v>0</v>
      </c>
      <c r="AD99" s="68" t="s">
        <v>29</v>
      </c>
      <c r="AE99" s="80" t="s">
        <v>29</v>
      </c>
      <c r="AF99" s="71" t="s">
        <v>31</v>
      </c>
      <c r="AG99" s="66" t="s">
        <v>102</v>
      </c>
      <c r="AH99" s="69" t="s">
        <v>745</v>
      </c>
      <c r="AI99" s="33" t="s">
        <v>470</v>
      </c>
      <c r="AJ99" s="63"/>
      <c r="AK99" s="75"/>
      <c r="AL99" s="80" t="s">
        <v>29</v>
      </c>
      <c r="AM99" s="71" t="s">
        <v>31</v>
      </c>
      <c r="AN99" s="66" t="s">
        <v>101</v>
      </c>
      <c r="AO99" s="74" t="s">
        <v>744</v>
      </c>
      <c r="AP99" s="33" t="s">
        <v>470</v>
      </c>
      <c r="AQ99" s="63"/>
      <c r="AR99" s="75"/>
      <c r="AT99" s="90"/>
      <c r="AU99" s="90"/>
      <c r="AW99" s="118"/>
      <c r="AX99" s="119"/>
      <c r="AY99" s="120"/>
      <c r="AZ99" s="121"/>
      <c r="BA99" s="122"/>
      <c r="BB99" s="123"/>
      <c r="BC99" s="124"/>
      <c r="BD99" s="113"/>
      <c r="BE99" s="118"/>
      <c r="BF99" s="119"/>
      <c r="BG99" s="120"/>
      <c r="BH99" s="121"/>
      <c r="BI99" s="122"/>
      <c r="BJ99" s="123"/>
      <c r="BK99" s="121"/>
      <c r="BL99" s="124"/>
    </row>
    <row r="100" spans="1:64" ht="29.1" customHeight="1">
      <c r="A100" t="s">
        <v>967</v>
      </c>
      <c r="B100" s="16"/>
      <c r="C100" s="80"/>
      <c r="D100" s="71"/>
      <c r="E100" s="66"/>
      <c r="F100" s="69"/>
      <c r="G100" s="33"/>
      <c r="H100" s="63"/>
      <c r="I100" s="75"/>
      <c r="J100" s="80" t="s">
        <v>29</v>
      </c>
      <c r="K100" s="71" t="s">
        <v>31</v>
      </c>
      <c r="L100" s="66" t="s">
        <v>102</v>
      </c>
      <c r="M100" s="74" t="s">
        <v>745</v>
      </c>
      <c r="N100" s="33" t="s">
        <v>470</v>
      </c>
      <c r="O100" s="63"/>
      <c r="P100" s="75"/>
      <c r="Q100" s="80"/>
      <c r="R100" s="71"/>
      <c r="S100" s="66"/>
      <c r="T100" s="69"/>
      <c r="U100" s="33"/>
      <c r="V100" s="63"/>
      <c r="W100" s="75"/>
      <c r="X100" s="101" t="s">
        <v>5</v>
      </c>
      <c r="Y100" s="71" t="s">
        <v>569</v>
      </c>
      <c r="Z100" s="66" t="s">
        <v>102</v>
      </c>
      <c r="AA100" s="69" t="s">
        <v>543</v>
      </c>
      <c r="AB100" s="33">
        <v>2600</v>
      </c>
      <c r="AC100" s="73">
        <v>0</v>
      </c>
      <c r="AD100" s="68" t="s">
        <v>29</v>
      </c>
      <c r="AE100" s="80"/>
      <c r="AF100" s="71"/>
      <c r="AG100" s="66"/>
      <c r="AH100" s="69"/>
      <c r="AI100" s="33"/>
      <c r="AJ100" s="63"/>
      <c r="AK100" s="75"/>
      <c r="AL100" s="80" t="s">
        <v>29</v>
      </c>
      <c r="AM100" s="71" t="s">
        <v>31</v>
      </c>
      <c r="AN100" s="66" t="s">
        <v>102</v>
      </c>
      <c r="AO100" s="74" t="s">
        <v>745</v>
      </c>
      <c r="AP100" s="33" t="s">
        <v>470</v>
      </c>
      <c r="AQ100" s="63"/>
      <c r="AR100" s="75"/>
      <c r="AT100" s="90"/>
      <c r="AU100" s="90"/>
      <c r="AW100" s="118"/>
      <c r="AX100" s="119"/>
      <c r="AY100" s="120"/>
      <c r="AZ100" s="121"/>
      <c r="BA100" s="122"/>
      <c r="BB100" s="123"/>
      <c r="BC100" s="124"/>
      <c r="BD100" s="113"/>
      <c r="BE100" s="118"/>
      <c r="BF100" s="119"/>
      <c r="BG100" s="120"/>
      <c r="BH100" s="121"/>
      <c r="BI100" s="122"/>
      <c r="BJ100" s="123"/>
      <c r="BK100" s="121"/>
      <c r="BL100" s="124"/>
    </row>
    <row r="101" spans="1:64" ht="29.1" customHeight="1">
      <c r="A101" t="s">
        <v>967</v>
      </c>
      <c r="B101" s="16"/>
      <c r="C101" s="80"/>
      <c r="D101" s="71"/>
      <c r="E101" s="66"/>
      <c r="F101" s="69"/>
      <c r="G101" s="33"/>
      <c r="H101" s="63"/>
      <c r="I101" s="75"/>
      <c r="J101" s="80"/>
      <c r="K101" s="71"/>
      <c r="L101" s="66"/>
      <c r="M101" s="74"/>
      <c r="N101" s="33"/>
      <c r="O101" s="63"/>
      <c r="P101" s="75"/>
      <c r="Q101" s="80"/>
      <c r="R101" s="71"/>
      <c r="S101" s="66"/>
      <c r="T101" s="69"/>
      <c r="U101" s="33"/>
      <c r="V101" s="63"/>
      <c r="W101" s="75"/>
      <c r="X101" s="80"/>
      <c r="Y101" s="71"/>
      <c r="Z101" s="66"/>
      <c r="AA101" s="69"/>
      <c r="AB101" s="33"/>
      <c r="AC101" s="63"/>
      <c r="AD101" s="75"/>
      <c r="AE101" s="80"/>
      <c r="AF101" s="71"/>
      <c r="AG101" s="66"/>
      <c r="AH101" s="69"/>
      <c r="AI101" s="33"/>
      <c r="AJ101" s="63"/>
      <c r="AK101" s="75"/>
      <c r="AL101" s="80"/>
      <c r="AM101" s="71"/>
      <c r="AN101" s="66"/>
      <c r="AO101" s="74"/>
      <c r="AP101" s="33"/>
      <c r="AQ101" s="63"/>
      <c r="AR101" s="75"/>
      <c r="AT101" s="90"/>
      <c r="AU101" s="90"/>
      <c r="AW101" s="118"/>
      <c r="AX101" s="119"/>
      <c r="AY101" s="120"/>
      <c r="AZ101" s="121"/>
      <c r="BA101" s="122"/>
      <c r="BB101" s="123"/>
      <c r="BC101" s="124"/>
      <c r="BD101" s="113"/>
      <c r="BE101" s="118"/>
      <c r="BF101" s="119"/>
      <c r="BG101" s="120"/>
      <c r="BH101" s="121"/>
      <c r="BI101" s="122"/>
      <c r="BJ101" s="123"/>
      <c r="BK101" s="121"/>
      <c r="BL101" s="124"/>
    </row>
    <row r="102" spans="1:64" ht="29.1" customHeight="1">
      <c r="A102" t="s">
        <v>967</v>
      </c>
      <c r="B102" s="16"/>
      <c r="C102" s="80"/>
      <c r="D102" s="71"/>
      <c r="E102" s="66"/>
      <c r="F102" s="69"/>
      <c r="G102" s="33"/>
      <c r="H102" s="63"/>
      <c r="I102" s="75"/>
      <c r="J102" s="80"/>
      <c r="K102" s="71"/>
      <c r="L102" s="66"/>
      <c r="M102" s="74"/>
      <c r="N102" s="33"/>
      <c r="O102" s="63"/>
      <c r="P102" s="75"/>
      <c r="Q102" s="80"/>
      <c r="R102" s="71"/>
      <c r="S102" s="66"/>
      <c r="T102" s="69"/>
      <c r="U102" s="33"/>
      <c r="V102" s="63"/>
      <c r="W102" s="75"/>
      <c r="X102" s="80"/>
      <c r="Y102" s="71"/>
      <c r="Z102" s="66"/>
      <c r="AA102" s="69"/>
      <c r="AB102" s="33"/>
      <c r="AC102" s="63"/>
      <c r="AD102" s="75"/>
      <c r="AE102" s="80"/>
      <c r="AF102" s="71"/>
      <c r="AG102" s="66"/>
      <c r="AH102" s="69"/>
      <c r="AI102" s="33"/>
      <c r="AJ102" s="63"/>
      <c r="AK102" s="75"/>
      <c r="AL102" s="80"/>
      <c r="AM102" s="71"/>
      <c r="AN102" s="66"/>
      <c r="AO102" s="69"/>
      <c r="AP102" s="33"/>
      <c r="AQ102" s="63"/>
      <c r="AR102" s="75"/>
      <c r="AT102" s="90"/>
      <c r="AU102" s="90"/>
      <c r="AW102" s="118"/>
      <c r="AX102" s="119"/>
      <c r="AY102" s="120"/>
      <c r="AZ102" s="121"/>
      <c r="BA102" s="122"/>
      <c r="BB102" s="123"/>
      <c r="BC102" s="124"/>
      <c r="BD102" s="113"/>
      <c r="BE102" s="118"/>
      <c r="BF102" s="119"/>
      <c r="BG102" s="120"/>
      <c r="BH102" s="121"/>
      <c r="BI102" s="122"/>
      <c r="BJ102" s="123"/>
      <c r="BK102" s="121"/>
      <c r="BL102" s="124"/>
    </row>
    <row r="103" spans="1:64" ht="29.1" customHeight="1">
      <c r="A103" t="s">
        <v>967</v>
      </c>
      <c r="B103" s="16"/>
      <c r="C103" s="80"/>
      <c r="D103" s="71"/>
      <c r="E103" s="66"/>
      <c r="F103" s="69"/>
      <c r="G103" s="33"/>
      <c r="H103" s="63"/>
      <c r="I103" s="75"/>
      <c r="J103" s="80"/>
      <c r="K103" s="71"/>
      <c r="L103" s="66"/>
      <c r="M103" s="69"/>
      <c r="N103" s="33"/>
      <c r="O103" s="63"/>
      <c r="P103" s="75"/>
      <c r="Q103" s="80"/>
      <c r="R103" s="71"/>
      <c r="S103" s="66"/>
      <c r="T103" s="69"/>
      <c r="U103" s="33"/>
      <c r="V103" s="63"/>
      <c r="W103" s="75"/>
      <c r="X103" s="80"/>
      <c r="Y103" s="71"/>
      <c r="Z103" s="66"/>
      <c r="AA103" s="69"/>
      <c r="AB103" s="33"/>
      <c r="AC103" s="63"/>
      <c r="AD103" s="75"/>
      <c r="AE103" s="80"/>
      <c r="AF103" s="71"/>
      <c r="AG103" s="66"/>
      <c r="AH103" s="69"/>
      <c r="AI103" s="33"/>
      <c r="AJ103" s="63"/>
      <c r="AK103" s="75"/>
      <c r="AL103" s="80"/>
      <c r="AM103" s="71"/>
      <c r="AN103" s="66"/>
      <c r="AO103" s="69"/>
      <c r="AP103" s="33"/>
      <c r="AQ103" s="63"/>
      <c r="AR103" s="75"/>
      <c r="AT103" s="90"/>
      <c r="AU103" s="90"/>
      <c r="AW103" s="118"/>
      <c r="AX103" s="119"/>
      <c r="AY103" s="120"/>
      <c r="AZ103" s="121"/>
      <c r="BA103" s="122"/>
      <c r="BB103" s="123"/>
      <c r="BC103" s="124"/>
      <c r="BD103" s="113"/>
      <c r="BE103" s="118"/>
      <c r="BF103" s="119"/>
      <c r="BG103" s="120"/>
      <c r="BH103" s="121"/>
      <c r="BI103" s="122"/>
      <c r="BJ103" s="123"/>
      <c r="BK103" s="121"/>
      <c r="BL103" s="124"/>
    </row>
    <row r="104" spans="1:64" ht="29.1" customHeight="1">
      <c r="A104" t="s">
        <v>967</v>
      </c>
      <c r="B104" s="16"/>
      <c r="C104" s="80"/>
      <c r="D104" s="71"/>
      <c r="E104" s="66"/>
      <c r="F104" s="69"/>
      <c r="G104" s="33"/>
      <c r="H104" s="63"/>
      <c r="I104" s="75"/>
      <c r="J104" s="80"/>
      <c r="K104" s="71"/>
      <c r="L104" s="66"/>
      <c r="M104" s="69"/>
      <c r="N104" s="33"/>
      <c r="O104" s="63"/>
      <c r="P104" s="75"/>
      <c r="Q104" s="80"/>
      <c r="R104" s="71"/>
      <c r="S104" s="66"/>
      <c r="T104" s="69"/>
      <c r="U104" s="33"/>
      <c r="V104" s="63"/>
      <c r="W104" s="75"/>
      <c r="X104" s="80"/>
      <c r="Y104" s="71"/>
      <c r="Z104" s="66"/>
      <c r="AA104" s="69"/>
      <c r="AB104" s="33"/>
      <c r="AC104" s="63"/>
      <c r="AD104" s="75"/>
      <c r="AE104" s="80"/>
      <c r="AF104" s="71"/>
      <c r="AG104" s="66"/>
      <c r="AH104" s="69"/>
      <c r="AI104" s="33"/>
      <c r="AJ104" s="63"/>
      <c r="AK104" s="75"/>
      <c r="AL104" s="80"/>
      <c r="AM104" s="71"/>
      <c r="AN104" s="66"/>
      <c r="AO104" s="69"/>
      <c r="AP104" s="33"/>
      <c r="AQ104" s="63"/>
      <c r="AR104" s="75"/>
      <c r="AT104" s="90"/>
      <c r="AU104" s="90"/>
      <c r="AW104" s="118"/>
      <c r="AX104" s="119"/>
      <c r="AY104" s="120"/>
      <c r="AZ104" s="121"/>
      <c r="BA104" s="122"/>
      <c r="BB104" s="123"/>
      <c r="BC104" s="124"/>
      <c r="BD104" s="113"/>
      <c r="BE104" s="118"/>
      <c r="BF104" s="119"/>
      <c r="BG104" s="120"/>
      <c r="BH104" s="121"/>
      <c r="BI104" s="122"/>
      <c r="BJ104" s="123"/>
      <c r="BK104" s="121"/>
      <c r="BL104" s="124"/>
    </row>
    <row r="105" spans="1:64" ht="29.1" customHeight="1">
      <c r="A105" t="s">
        <v>967</v>
      </c>
      <c r="B105" s="34">
        <f>SUM(G105,N105,U105,AP105,AB105,AI105)</f>
        <v>36750</v>
      </c>
      <c r="C105" s="64"/>
      <c r="D105" s="71"/>
      <c r="E105" s="66"/>
      <c r="F105" s="32" t="s">
        <v>68</v>
      </c>
      <c r="G105" s="33">
        <f>SUM(G91:G101)</f>
        <v>5850</v>
      </c>
      <c r="H105" s="262">
        <f>SUM(H91:H101)</f>
        <v>0</v>
      </c>
      <c r="I105" s="263"/>
      <c r="J105" s="76"/>
      <c r="K105" s="71"/>
      <c r="L105" s="66"/>
      <c r="M105" s="32" t="s">
        <v>68</v>
      </c>
      <c r="N105" s="33">
        <f>SUM(N91:N99)</f>
        <v>0</v>
      </c>
      <c r="O105" s="262">
        <f>SUM(O91:O99)</f>
        <v>0</v>
      </c>
      <c r="P105" s="263"/>
      <c r="Q105" s="76"/>
      <c r="R105" s="71" t="s">
        <v>29</v>
      </c>
      <c r="S105" s="66"/>
      <c r="T105" s="32" t="s">
        <v>68</v>
      </c>
      <c r="U105" s="33">
        <f>SUM(U91:U101)</f>
        <v>6200</v>
      </c>
      <c r="V105" s="262">
        <f>SUM(V91:V101)</f>
        <v>0</v>
      </c>
      <c r="W105" s="263"/>
      <c r="X105" s="76"/>
      <c r="Y105" s="71" t="s">
        <v>29</v>
      </c>
      <c r="Z105" s="66"/>
      <c r="AA105" s="32" t="s">
        <v>68</v>
      </c>
      <c r="AB105" s="33">
        <f>SUM(AB91:AB101)</f>
        <v>23000</v>
      </c>
      <c r="AC105" s="262">
        <f>SUM(AC91:AC101)</f>
        <v>0</v>
      </c>
      <c r="AD105" s="263"/>
      <c r="AE105" s="76"/>
      <c r="AF105" s="71" t="s">
        <v>29</v>
      </c>
      <c r="AG105" s="66"/>
      <c r="AH105" s="32" t="s">
        <v>68</v>
      </c>
      <c r="AI105" s="33">
        <f>SUM(AI91:AI101)</f>
        <v>1450</v>
      </c>
      <c r="AJ105" s="262">
        <f>SUM(AJ91:AJ101)</f>
        <v>0</v>
      </c>
      <c r="AK105" s="263"/>
      <c r="AL105" s="76"/>
      <c r="AM105" s="71" t="s">
        <v>29</v>
      </c>
      <c r="AN105" s="66"/>
      <c r="AO105" s="32" t="s">
        <v>68</v>
      </c>
      <c r="AP105" s="33">
        <f>SUM(AP91:AP101)</f>
        <v>250</v>
      </c>
      <c r="AQ105" s="262">
        <f>SUM(AQ91:AQ101)</f>
        <v>0</v>
      </c>
      <c r="AR105" s="263"/>
      <c r="AT105" s="91">
        <f>SUM(AW105:BC105)</f>
        <v>0</v>
      </c>
      <c r="AU105" s="91">
        <f>SUM(BE105:BL105)</f>
        <v>0</v>
      </c>
      <c r="AW105" s="118">
        <f>COUNTIF(H91:H92,{"&gt;0","&lt;0"})</f>
        <v>0</v>
      </c>
      <c r="AX105" s="119">
        <f>COUNTIF(O91,{"&gt;0","&lt;0"})</f>
        <v>0</v>
      </c>
      <c r="AY105" s="120">
        <f>COUNTIF(V91:V94,{"&gt;0","&lt;0"})</f>
        <v>0</v>
      </c>
      <c r="AZ105" s="121">
        <f>COUNTIF(AC91:AC95,{"&gt;0","&lt;0"})</f>
        <v>0</v>
      </c>
      <c r="BA105" s="122">
        <f>COUNTIF(AQ91,{"&gt;0","&lt;0"})</f>
        <v>0</v>
      </c>
      <c r="BB105" s="123"/>
      <c r="BC105" s="124">
        <f>SUM(BC91:BC104)</f>
        <v>0</v>
      </c>
      <c r="BD105" s="113"/>
      <c r="BE105" s="118">
        <f>COUNTIF(H93:H94,{"&gt;0","&lt;0"})</f>
        <v>0</v>
      </c>
      <c r="BF105" s="119"/>
      <c r="BG105" s="120">
        <f>COUNTIF(V95:V96,{"&gt;0","&lt;0"})</f>
        <v>0</v>
      </c>
      <c r="BH105" s="121">
        <f>COUNTIF(AC96:AC100,{"&gt;0","&lt;0"})</f>
        <v>0</v>
      </c>
      <c r="BI105" s="122"/>
      <c r="BJ105" s="123"/>
      <c r="BK105" s="121"/>
      <c r="BL105" s="124">
        <f>SUM(BL91:BL104)</f>
        <v>0</v>
      </c>
    </row>
    <row r="106" spans="1:64" ht="29.1" customHeight="1">
      <c r="A106" t="s">
        <v>967</v>
      </c>
      <c r="B106" s="16"/>
      <c r="C106" s="80"/>
      <c r="D106" s="71"/>
      <c r="E106" s="66"/>
      <c r="F106" s="69"/>
      <c r="G106" s="33"/>
      <c r="H106" s="63"/>
      <c r="I106" s="75"/>
      <c r="J106" s="80"/>
      <c r="K106" s="71"/>
      <c r="L106" s="66"/>
      <c r="M106" s="69"/>
      <c r="N106" s="33"/>
      <c r="O106" s="63"/>
      <c r="P106" s="75"/>
      <c r="Q106" s="80"/>
      <c r="R106" s="71"/>
      <c r="S106" s="66"/>
      <c r="T106" s="69"/>
      <c r="U106" s="33"/>
      <c r="V106" s="63"/>
      <c r="W106" s="75"/>
      <c r="X106" s="80"/>
      <c r="Y106" s="71"/>
      <c r="Z106" s="66"/>
      <c r="AA106" s="69"/>
      <c r="AB106" s="33"/>
      <c r="AC106" s="63"/>
      <c r="AD106" s="75"/>
      <c r="AE106" s="80"/>
      <c r="AF106" s="71"/>
      <c r="AG106" s="66"/>
      <c r="AH106" s="69"/>
      <c r="AI106" s="33"/>
      <c r="AJ106" s="63"/>
      <c r="AK106" s="75"/>
      <c r="AL106" s="80"/>
      <c r="AM106" s="71"/>
      <c r="AN106" s="66"/>
      <c r="AO106" s="69"/>
      <c r="AP106" s="33"/>
      <c r="AQ106" s="63"/>
      <c r="AR106" s="75"/>
      <c r="AT106" s="90"/>
      <c r="AU106" s="90"/>
      <c r="AW106" s="118"/>
      <c r="AX106" s="119"/>
      <c r="AY106" s="120"/>
      <c r="AZ106" s="121"/>
      <c r="BA106" s="122"/>
      <c r="BB106" s="123"/>
      <c r="BC106" s="124"/>
      <c r="BD106" s="113"/>
      <c r="BE106" s="118"/>
      <c r="BF106" s="119"/>
      <c r="BG106" s="120"/>
      <c r="BH106" s="121"/>
      <c r="BI106" s="122"/>
      <c r="BJ106" s="123"/>
      <c r="BK106" s="121"/>
      <c r="BL106" s="124"/>
    </row>
    <row r="107" spans="1:64" ht="29.1" customHeight="1">
      <c r="A107" t="s">
        <v>967</v>
      </c>
      <c r="B107" s="16"/>
      <c r="C107" s="80"/>
      <c r="D107" s="71"/>
      <c r="E107" s="66"/>
      <c r="F107" s="69"/>
      <c r="G107" s="33"/>
      <c r="H107" s="63"/>
      <c r="I107" s="75"/>
      <c r="J107" s="80"/>
      <c r="K107" s="71"/>
      <c r="L107" s="66"/>
      <c r="M107" s="69"/>
      <c r="N107" s="33"/>
      <c r="O107" s="63"/>
      <c r="P107" s="75"/>
      <c r="Q107" s="80"/>
      <c r="R107" s="71"/>
      <c r="S107" s="66"/>
      <c r="T107" s="69"/>
      <c r="U107" s="33"/>
      <c r="V107" s="63"/>
      <c r="W107" s="75"/>
      <c r="X107" s="80"/>
      <c r="Y107" s="71"/>
      <c r="Z107" s="66"/>
      <c r="AA107" s="69"/>
      <c r="AB107" s="33"/>
      <c r="AC107" s="63"/>
      <c r="AD107" s="75"/>
      <c r="AE107" s="80"/>
      <c r="AF107" s="71"/>
      <c r="AG107" s="66"/>
      <c r="AH107" s="69"/>
      <c r="AI107" s="33"/>
      <c r="AJ107" s="63"/>
      <c r="AK107" s="75"/>
      <c r="AL107" s="80"/>
      <c r="AM107" s="71"/>
      <c r="AN107" s="66"/>
      <c r="AO107" s="69"/>
      <c r="AP107" s="33"/>
      <c r="AQ107" s="63"/>
      <c r="AR107" s="75"/>
      <c r="AT107" s="90"/>
      <c r="AU107" s="90"/>
      <c r="AW107" s="118"/>
      <c r="AX107" s="119"/>
      <c r="AY107" s="120"/>
      <c r="AZ107" s="121"/>
      <c r="BA107" s="122"/>
      <c r="BB107" s="123"/>
      <c r="BC107" s="124"/>
      <c r="BD107" s="113"/>
      <c r="BE107" s="118"/>
      <c r="BF107" s="119"/>
      <c r="BG107" s="120"/>
      <c r="BH107" s="121"/>
      <c r="BI107" s="122"/>
      <c r="BJ107" s="123"/>
      <c r="BK107" s="121"/>
      <c r="BL107" s="124"/>
    </row>
    <row r="108" spans="1:64" ht="29.1" customHeight="1">
      <c r="A108" t="s">
        <v>967</v>
      </c>
      <c r="B108" s="35" t="s">
        <v>117</v>
      </c>
      <c r="C108" s="101" t="s">
        <v>5</v>
      </c>
      <c r="D108" s="71" t="s">
        <v>471</v>
      </c>
      <c r="E108" s="66" t="s">
        <v>119</v>
      </c>
      <c r="F108" s="69" t="s">
        <v>544</v>
      </c>
      <c r="G108" s="33">
        <v>1100</v>
      </c>
      <c r="H108" s="73">
        <v>0</v>
      </c>
      <c r="I108" s="68" t="s">
        <v>29</v>
      </c>
      <c r="J108" s="80"/>
      <c r="K108" s="71" t="s">
        <v>31</v>
      </c>
      <c r="L108" s="66" t="s">
        <v>133</v>
      </c>
      <c r="M108" s="74" t="s">
        <v>574</v>
      </c>
      <c r="N108" s="33" t="s">
        <v>470</v>
      </c>
      <c r="O108" s="63"/>
      <c r="P108" s="75"/>
      <c r="Q108" s="101" t="s">
        <v>5</v>
      </c>
      <c r="R108" s="71" t="s">
        <v>568</v>
      </c>
      <c r="S108" s="66" t="s">
        <v>130</v>
      </c>
      <c r="T108" s="69" t="s">
        <v>544</v>
      </c>
      <c r="U108" s="33">
        <v>1100</v>
      </c>
      <c r="V108" s="73">
        <v>0</v>
      </c>
      <c r="W108" s="68" t="s">
        <v>29</v>
      </c>
      <c r="X108" s="101" t="s">
        <v>5</v>
      </c>
      <c r="Y108" s="71" t="s">
        <v>569</v>
      </c>
      <c r="Z108" s="66" t="s">
        <v>133</v>
      </c>
      <c r="AA108" s="69" t="s">
        <v>528</v>
      </c>
      <c r="AB108" s="33">
        <v>1150</v>
      </c>
      <c r="AC108" s="73">
        <v>0</v>
      </c>
      <c r="AD108" s="68" t="s">
        <v>29</v>
      </c>
      <c r="AE108" s="101" t="s">
        <v>5</v>
      </c>
      <c r="AF108" s="71" t="s">
        <v>747</v>
      </c>
      <c r="AG108" s="66" t="s">
        <v>119</v>
      </c>
      <c r="AH108" s="69" t="s">
        <v>958</v>
      </c>
      <c r="AI108" s="33">
        <v>300</v>
      </c>
      <c r="AJ108" s="73">
        <v>0</v>
      </c>
      <c r="AK108" s="68" t="s">
        <v>29</v>
      </c>
      <c r="AL108" s="80"/>
      <c r="AM108" s="71" t="s">
        <v>31</v>
      </c>
      <c r="AN108" s="66" t="s">
        <v>133</v>
      </c>
      <c r="AO108" s="74" t="s">
        <v>574</v>
      </c>
      <c r="AP108" s="33" t="s">
        <v>470</v>
      </c>
      <c r="AQ108" s="63"/>
      <c r="AR108" s="75"/>
      <c r="AT108" s="90"/>
      <c r="AU108" s="90"/>
      <c r="AW108" s="118"/>
      <c r="AX108" s="119"/>
      <c r="AY108" s="120"/>
      <c r="AZ108" s="121"/>
      <c r="BA108" s="122"/>
      <c r="BB108" s="123"/>
      <c r="BC108" s="124"/>
      <c r="BD108" s="113"/>
      <c r="BE108" s="118"/>
      <c r="BF108" s="119"/>
      <c r="BG108" s="120"/>
      <c r="BH108" s="121"/>
      <c r="BI108" s="122"/>
      <c r="BJ108" s="123"/>
      <c r="BK108" s="121"/>
      <c r="BL108" s="124">
        <f>IF(COUNTIF(H108,{"&gt;0","&lt;0"}),0,COUNTIF(AJ108,{"&gt;0","&lt;0"}))</f>
        <v>0</v>
      </c>
    </row>
    <row r="109" spans="1:64" ht="29.1" customHeight="1">
      <c r="A109" t="s">
        <v>967</v>
      </c>
      <c r="B109" s="16" t="s">
        <v>465</v>
      </c>
      <c r="C109" s="101" t="s">
        <v>5</v>
      </c>
      <c r="D109" s="71" t="s">
        <v>471</v>
      </c>
      <c r="E109" s="66" t="s">
        <v>120</v>
      </c>
      <c r="F109" s="69" t="s">
        <v>545</v>
      </c>
      <c r="G109" s="33">
        <v>900</v>
      </c>
      <c r="H109" s="73">
        <v>0</v>
      </c>
      <c r="I109" s="68" t="s">
        <v>29</v>
      </c>
      <c r="J109" s="80"/>
      <c r="K109" s="71" t="s">
        <v>31</v>
      </c>
      <c r="L109" s="66" t="s">
        <v>125</v>
      </c>
      <c r="M109" s="74" t="s">
        <v>573</v>
      </c>
      <c r="N109" s="33" t="s">
        <v>470</v>
      </c>
      <c r="O109" s="63"/>
      <c r="P109" s="75"/>
      <c r="Q109" s="101" t="s">
        <v>5</v>
      </c>
      <c r="R109" s="71" t="s">
        <v>568</v>
      </c>
      <c r="S109" s="66" t="s">
        <v>131</v>
      </c>
      <c r="T109" s="69" t="s">
        <v>545</v>
      </c>
      <c r="U109" s="33">
        <v>550</v>
      </c>
      <c r="V109" s="73">
        <v>0</v>
      </c>
      <c r="W109" s="68" t="s">
        <v>29</v>
      </c>
      <c r="X109" s="101" t="s">
        <v>5</v>
      </c>
      <c r="Y109" s="71" t="s">
        <v>569</v>
      </c>
      <c r="Z109" s="66" t="s">
        <v>125</v>
      </c>
      <c r="AA109" s="69" t="s">
        <v>544</v>
      </c>
      <c r="AB109" s="33">
        <v>3700</v>
      </c>
      <c r="AC109" s="73">
        <v>0</v>
      </c>
      <c r="AD109" s="68" t="s">
        <v>29</v>
      </c>
      <c r="AE109" s="101" t="s">
        <v>5</v>
      </c>
      <c r="AF109" s="71" t="s">
        <v>747</v>
      </c>
      <c r="AG109" s="66" t="s">
        <v>120</v>
      </c>
      <c r="AH109" s="69" t="s">
        <v>959</v>
      </c>
      <c r="AI109" s="33">
        <v>150</v>
      </c>
      <c r="AJ109" s="73">
        <v>0</v>
      </c>
      <c r="AK109" s="68" t="s">
        <v>29</v>
      </c>
      <c r="AL109" s="80"/>
      <c r="AM109" s="71" t="s">
        <v>31</v>
      </c>
      <c r="AN109" s="66" t="s">
        <v>125</v>
      </c>
      <c r="AO109" s="74" t="s">
        <v>573</v>
      </c>
      <c r="AP109" s="33" t="s">
        <v>470</v>
      </c>
      <c r="AQ109" s="63"/>
      <c r="AR109" s="75"/>
      <c r="AT109" s="90"/>
      <c r="AU109" s="90"/>
      <c r="AW109" s="118"/>
      <c r="AX109" s="119"/>
      <c r="AY109" s="120"/>
      <c r="AZ109" s="121"/>
      <c r="BA109" s="122"/>
      <c r="BB109" s="123"/>
      <c r="BC109" s="124"/>
      <c r="BD109" s="113"/>
      <c r="BE109" s="118"/>
      <c r="BF109" s="119"/>
      <c r="BG109" s="120"/>
      <c r="BH109" s="121"/>
      <c r="BI109" s="122"/>
      <c r="BJ109" s="123"/>
      <c r="BK109" s="121"/>
      <c r="BL109" s="124">
        <f>IF(COUNTIF(H109,{"&gt;0","&lt;0"}),0,COUNTIF(AJ109,{"&gt;0","&lt;0"}))</f>
        <v>0</v>
      </c>
    </row>
    <row r="110" spans="1:64" ht="29.1" customHeight="1">
      <c r="A110" t="s">
        <v>967</v>
      </c>
      <c r="B110" s="16" t="s">
        <v>164</v>
      </c>
      <c r="C110" s="80"/>
      <c r="D110" s="71" t="s">
        <v>31</v>
      </c>
      <c r="E110" s="66" t="s">
        <v>128</v>
      </c>
      <c r="F110" s="74" t="s">
        <v>579</v>
      </c>
      <c r="G110" s="33" t="s">
        <v>470</v>
      </c>
      <c r="H110" s="63"/>
      <c r="I110" s="75"/>
      <c r="J110" s="80"/>
      <c r="K110" s="71" t="s">
        <v>31</v>
      </c>
      <c r="L110" s="66" t="s">
        <v>126</v>
      </c>
      <c r="M110" s="74" t="s">
        <v>575</v>
      </c>
      <c r="N110" s="33" t="s">
        <v>470</v>
      </c>
      <c r="O110" s="63"/>
      <c r="P110" s="75"/>
      <c r="Q110" s="101" t="s">
        <v>5</v>
      </c>
      <c r="R110" s="71" t="s">
        <v>568</v>
      </c>
      <c r="S110" s="66" t="s">
        <v>132</v>
      </c>
      <c r="T110" s="69" t="s">
        <v>546</v>
      </c>
      <c r="U110" s="33">
        <v>850</v>
      </c>
      <c r="V110" s="73">
        <v>0</v>
      </c>
      <c r="W110" s="68" t="s">
        <v>29</v>
      </c>
      <c r="X110" s="101" t="s">
        <v>5</v>
      </c>
      <c r="Y110" s="71" t="s">
        <v>569</v>
      </c>
      <c r="Z110" s="66" t="s">
        <v>126</v>
      </c>
      <c r="AA110" s="69" t="s">
        <v>547</v>
      </c>
      <c r="AB110" s="33">
        <v>850</v>
      </c>
      <c r="AC110" s="73">
        <v>0</v>
      </c>
      <c r="AD110" s="68" t="s">
        <v>29</v>
      </c>
      <c r="AE110" s="80"/>
      <c r="AF110" s="71" t="s">
        <v>31</v>
      </c>
      <c r="AG110" s="66" t="s">
        <v>128</v>
      </c>
      <c r="AH110" s="74" t="s">
        <v>579</v>
      </c>
      <c r="AI110" s="33" t="s">
        <v>470</v>
      </c>
      <c r="AJ110" s="63"/>
      <c r="AK110" s="75"/>
      <c r="AL110" s="80"/>
      <c r="AM110" s="71" t="s">
        <v>31</v>
      </c>
      <c r="AN110" s="66" t="s">
        <v>126</v>
      </c>
      <c r="AO110" s="74" t="s">
        <v>575</v>
      </c>
      <c r="AP110" s="33" t="s">
        <v>470</v>
      </c>
      <c r="AQ110" s="63"/>
      <c r="AR110" s="75"/>
      <c r="AT110" s="90"/>
      <c r="AU110" s="90"/>
      <c r="AW110" s="118"/>
      <c r="AX110" s="119"/>
      <c r="AY110" s="120"/>
      <c r="AZ110" s="121"/>
      <c r="BA110" s="122"/>
      <c r="BB110" s="123"/>
      <c r="BC110" s="124"/>
      <c r="BD110" s="113"/>
      <c r="BE110" s="118"/>
      <c r="BF110" s="119"/>
      <c r="BG110" s="120"/>
      <c r="BH110" s="121"/>
      <c r="BI110" s="122"/>
      <c r="BJ110" s="123"/>
      <c r="BK110" s="121"/>
      <c r="BL110" s="124"/>
    </row>
    <row r="111" spans="1:64" ht="29.1" customHeight="1">
      <c r="A111" t="s">
        <v>967</v>
      </c>
      <c r="B111" s="16"/>
      <c r="C111" s="80" t="s">
        <v>29</v>
      </c>
      <c r="D111" s="71" t="s">
        <v>31</v>
      </c>
      <c r="E111" s="66" t="s">
        <v>121</v>
      </c>
      <c r="F111" s="74" t="s">
        <v>576</v>
      </c>
      <c r="G111" s="33" t="s">
        <v>470</v>
      </c>
      <c r="H111" s="63"/>
      <c r="I111" s="75"/>
      <c r="J111" s="80"/>
      <c r="K111" s="71" t="s">
        <v>31</v>
      </c>
      <c r="L111" s="66" t="s">
        <v>127</v>
      </c>
      <c r="M111" s="74" t="s">
        <v>577</v>
      </c>
      <c r="N111" s="33" t="s">
        <v>470</v>
      </c>
      <c r="O111" s="63"/>
      <c r="P111" s="75"/>
      <c r="Q111" s="80"/>
      <c r="R111" s="71"/>
      <c r="S111" s="66"/>
      <c r="T111" s="69"/>
      <c r="U111" s="33"/>
      <c r="V111" s="63"/>
      <c r="W111" s="75"/>
      <c r="X111" s="101" t="s">
        <v>5</v>
      </c>
      <c r="Y111" s="71" t="s">
        <v>569</v>
      </c>
      <c r="Z111" s="66" t="s">
        <v>127</v>
      </c>
      <c r="AA111" s="69" t="s">
        <v>545</v>
      </c>
      <c r="AB111" s="33">
        <v>1500</v>
      </c>
      <c r="AC111" s="73">
        <v>0</v>
      </c>
      <c r="AD111" s="68" t="s">
        <v>29</v>
      </c>
      <c r="AE111" s="80" t="s">
        <v>29</v>
      </c>
      <c r="AF111" s="71" t="s">
        <v>31</v>
      </c>
      <c r="AG111" s="66" t="s">
        <v>121</v>
      </c>
      <c r="AH111" s="74" t="s">
        <v>576</v>
      </c>
      <c r="AI111" s="33" t="s">
        <v>470</v>
      </c>
      <c r="AJ111" s="63"/>
      <c r="AK111" s="75"/>
      <c r="AL111" s="80"/>
      <c r="AM111" s="71" t="s">
        <v>31</v>
      </c>
      <c r="AN111" s="66" t="s">
        <v>127</v>
      </c>
      <c r="AO111" s="74" t="s">
        <v>577</v>
      </c>
      <c r="AP111" s="33" t="s">
        <v>470</v>
      </c>
      <c r="AQ111" s="63"/>
      <c r="AR111" s="75"/>
      <c r="AT111" s="90"/>
      <c r="AU111" s="90"/>
      <c r="AW111" s="118"/>
      <c r="AX111" s="119"/>
      <c r="AY111" s="120"/>
      <c r="AZ111" s="121"/>
      <c r="BA111" s="122"/>
      <c r="BB111" s="123"/>
      <c r="BC111" s="124"/>
      <c r="BD111" s="113"/>
      <c r="BE111" s="118"/>
      <c r="BF111" s="119"/>
      <c r="BG111" s="120"/>
      <c r="BH111" s="121"/>
      <c r="BI111" s="122"/>
      <c r="BJ111" s="123"/>
      <c r="BK111" s="121"/>
      <c r="BL111" s="124"/>
    </row>
    <row r="112" spans="1:64" ht="29.1" customHeight="1">
      <c r="A112" t="s">
        <v>967</v>
      </c>
      <c r="B112" s="16"/>
      <c r="C112" s="80" t="s">
        <v>29</v>
      </c>
      <c r="D112" s="71" t="s">
        <v>31</v>
      </c>
      <c r="E112" s="66" t="s">
        <v>122</v>
      </c>
      <c r="F112" s="74" t="s">
        <v>578</v>
      </c>
      <c r="G112" s="33" t="s">
        <v>470</v>
      </c>
      <c r="H112" s="63"/>
      <c r="I112" s="75"/>
      <c r="J112" s="80"/>
      <c r="K112" s="71" t="s">
        <v>31</v>
      </c>
      <c r="L112" s="66" t="s">
        <v>128</v>
      </c>
      <c r="M112" s="74" t="s">
        <v>579</v>
      </c>
      <c r="N112" s="33" t="s">
        <v>470</v>
      </c>
      <c r="O112" s="63"/>
      <c r="P112" s="75"/>
      <c r="Q112" s="80"/>
      <c r="R112" s="71"/>
      <c r="S112" s="66"/>
      <c r="T112" s="69"/>
      <c r="U112" s="33"/>
      <c r="V112" s="63"/>
      <c r="W112" s="75"/>
      <c r="X112" s="101" t="s">
        <v>5</v>
      </c>
      <c r="Y112" s="71" t="s">
        <v>569</v>
      </c>
      <c r="Z112" s="66" t="s">
        <v>128</v>
      </c>
      <c r="AA112" s="69" t="s">
        <v>548</v>
      </c>
      <c r="AB112" s="33">
        <v>1200</v>
      </c>
      <c r="AC112" s="73">
        <v>0</v>
      </c>
      <c r="AD112" s="68" t="s">
        <v>29</v>
      </c>
      <c r="AE112" s="80" t="s">
        <v>29</v>
      </c>
      <c r="AF112" s="71" t="s">
        <v>31</v>
      </c>
      <c r="AG112" s="66" t="s">
        <v>122</v>
      </c>
      <c r="AH112" s="74" t="s">
        <v>578</v>
      </c>
      <c r="AI112" s="33" t="s">
        <v>470</v>
      </c>
      <c r="AJ112" s="63"/>
      <c r="AK112" s="75"/>
      <c r="AL112" s="80"/>
      <c r="AM112" s="71" t="s">
        <v>31</v>
      </c>
      <c r="AN112" s="66" t="s">
        <v>128</v>
      </c>
      <c r="AO112" s="74" t="s">
        <v>579</v>
      </c>
      <c r="AP112" s="33" t="s">
        <v>470</v>
      </c>
      <c r="AQ112" s="63"/>
      <c r="AR112" s="75"/>
      <c r="AT112" s="90"/>
      <c r="AU112" s="90"/>
      <c r="AW112" s="118"/>
      <c r="AX112" s="119"/>
      <c r="AY112" s="120"/>
      <c r="AZ112" s="121"/>
      <c r="BA112" s="122"/>
      <c r="BB112" s="123"/>
      <c r="BC112" s="124"/>
      <c r="BD112" s="113"/>
      <c r="BE112" s="118"/>
      <c r="BF112" s="119"/>
      <c r="BG112" s="120"/>
      <c r="BH112" s="121"/>
      <c r="BI112" s="122"/>
      <c r="BJ112" s="123"/>
      <c r="BK112" s="121"/>
      <c r="BL112" s="124"/>
    </row>
    <row r="113" spans="1:64" ht="29.1" customHeight="1">
      <c r="A113" t="s">
        <v>967</v>
      </c>
      <c r="B113" s="16"/>
      <c r="C113" s="80" t="s">
        <v>29</v>
      </c>
      <c r="D113" s="71" t="s">
        <v>31</v>
      </c>
      <c r="E113" s="66" t="s">
        <v>123</v>
      </c>
      <c r="F113" s="74" t="s">
        <v>580</v>
      </c>
      <c r="G113" s="33" t="s">
        <v>470</v>
      </c>
      <c r="H113" s="63"/>
      <c r="I113" s="75"/>
      <c r="J113" s="80"/>
      <c r="K113" s="71" t="s">
        <v>31</v>
      </c>
      <c r="L113" s="66" t="s">
        <v>121</v>
      </c>
      <c r="M113" s="74" t="s">
        <v>576</v>
      </c>
      <c r="N113" s="33" t="s">
        <v>470</v>
      </c>
      <c r="O113" s="63"/>
      <c r="P113" s="75"/>
      <c r="Q113" s="80"/>
      <c r="R113" s="71"/>
      <c r="S113" s="66"/>
      <c r="T113" s="69"/>
      <c r="U113" s="33"/>
      <c r="V113" s="63"/>
      <c r="W113" s="75"/>
      <c r="X113" s="101" t="s">
        <v>5</v>
      </c>
      <c r="Y113" s="71" t="s">
        <v>569</v>
      </c>
      <c r="Z113" s="66" t="s">
        <v>121</v>
      </c>
      <c r="AA113" s="69" t="s">
        <v>549</v>
      </c>
      <c r="AB113" s="33">
        <v>1850</v>
      </c>
      <c r="AC113" s="73">
        <v>0</v>
      </c>
      <c r="AD113" s="68" t="s">
        <v>29</v>
      </c>
      <c r="AE113" s="80" t="s">
        <v>29</v>
      </c>
      <c r="AF113" s="71" t="s">
        <v>31</v>
      </c>
      <c r="AG113" s="66" t="s">
        <v>123</v>
      </c>
      <c r="AH113" s="74" t="s">
        <v>580</v>
      </c>
      <c r="AI113" s="33" t="s">
        <v>470</v>
      </c>
      <c r="AJ113" s="63"/>
      <c r="AK113" s="75"/>
      <c r="AL113" s="80"/>
      <c r="AM113" s="71" t="s">
        <v>31</v>
      </c>
      <c r="AN113" s="66" t="s">
        <v>121</v>
      </c>
      <c r="AO113" s="74" t="s">
        <v>576</v>
      </c>
      <c r="AP113" s="33" t="s">
        <v>470</v>
      </c>
      <c r="AQ113" s="63"/>
      <c r="AR113" s="75"/>
      <c r="AT113" s="90"/>
      <c r="AU113" s="90"/>
      <c r="AW113" s="118"/>
      <c r="AX113" s="119"/>
      <c r="AY113" s="120"/>
      <c r="AZ113" s="121"/>
      <c r="BA113" s="122"/>
      <c r="BB113" s="123"/>
      <c r="BC113" s="124"/>
      <c r="BD113" s="113"/>
      <c r="BE113" s="118"/>
      <c r="BF113" s="119"/>
      <c r="BG113" s="120"/>
      <c r="BH113" s="121"/>
      <c r="BI113" s="122"/>
      <c r="BJ113" s="123"/>
      <c r="BK113" s="121"/>
      <c r="BL113" s="124"/>
    </row>
    <row r="114" spans="1:64" ht="29.1" customHeight="1">
      <c r="A114" t="s">
        <v>967</v>
      </c>
      <c r="B114" s="16"/>
      <c r="C114" s="80" t="s">
        <v>29</v>
      </c>
      <c r="D114" s="71" t="s">
        <v>31</v>
      </c>
      <c r="E114" s="66" t="s">
        <v>124</v>
      </c>
      <c r="F114" s="74" t="s">
        <v>581</v>
      </c>
      <c r="G114" s="33" t="s">
        <v>470</v>
      </c>
      <c r="H114" s="63"/>
      <c r="I114" s="75"/>
      <c r="J114" s="80"/>
      <c r="K114" s="71" t="s">
        <v>31</v>
      </c>
      <c r="L114" s="66" t="s">
        <v>129</v>
      </c>
      <c r="M114" s="74" t="s">
        <v>582</v>
      </c>
      <c r="N114" s="33" t="s">
        <v>470</v>
      </c>
      <c r="O114" s="63"/>
      <c r="P114" s="75"/>
      <c r="Q114" s="80"/>
      <c r="R114" s="71"/>
      <c r="S114" s="66"/>
      <c r="T114" s="69"/>
      <c r="U114" s="33"/>
      <c r="V114" s="63"/>
      <c r="W114" s="75"/>
      <c r="X114" s="101" t="s">
        <v>5</v>
      </c>
      <c r="Y114" s="71" t="s">
        <v>569</v>
      </c>
      <c r="Z114" s="66" t="s">
        <v>129</v>
      </c>
      <c r="AA114" s="69" t="s">
        <v>550</v>
      </c>
      <c r="AB114" s="33">
        <v>1950</v>
      </c>
      <c r="AC114" s="73">
        <v>0</v>
      </c>
      <c r="AD114" s="68" t="s">
        <v>29</v>
      </c>
      <c r="AE114" s="80" t="s">
        <v>29</v>
      </c>
      <c r="AF114" s="71" t="s">
        <v>31</v>
      </c>
      <c r="AG114" s="66" t="s">
        <v>124</v>
      </c>
      <c r="AH114" s="74" t="s">
        <v>581</v>
      </c>
      <c r="AI114" s="33" t="s">
        <v>470</v>
      </c>
      <c r="AJ114" s="63"/>
      <c r="AK114" s="75"/>
      <c r="AL114" s="80"/>
      <c r="AM114" s="71" t="s">
        <v>31</v>
      </c>
      <c r="AN114" s="66" t="s">
        <v>129</v>
      </c>
      <c r="AO114" s="74" t="s">
        <v>582</v>
      </c>
      <c r="AP114" s="33" t="s">
        <v>470</v>
      </c>
      <c r="AQ114" s="63"/>
      <c r="AR114" s="75"/>
      <c r="AT114" s="90"/>
      <c r="AU114" s="90"/>
      <c r="AW114" s="118"/>
      <c r="AX114" s="119"/>
      <c r="AY114" s="120"/>
      <c r="AZ114" s="121"/>
      <c r="BA114" s="122"/>
      <c r="BB114" s="123"/>
      <c r="BC114" s="124"/>
      <c r="BD114" s="113"/>
      <c r="BE114" s="118"/>
      <c r="BF114" s="119"/>
      <c r="BG114" s="120"/>
      <c r="BH114" s="121"/>
      <c r="BI114" s="122"/>
      <c r="BJ114" s="123"/>
      <c r="BK114" s="121"/>
      <c r="BL114" s="124"/>
    </row>
    <row r="115" spans="1:64" ht="29.1" customHeight="1">
      <c r="A115" t="s">
        <v>967</v>
      </c>
      <c r="B115" s="16"/>
      <c r="C115" s="80"/>
      <c r="D115" s="71"/>
      <c r="E115" s="66"/>
      <c r="F115" s="69"/>
      <c r="G115" s="33"/>
      <c r="H115" s="63"/>
      <c r="I115" s="75"/>
      <c r="J115" s="80"/>
      <c r="K115" s="71" t="s">
        <v>31</v>
      </c>
      <c r="L115" s="66" t="s">
        <v>122</v>
      </c>
      <c r="M115" s="74" t="s">
        <v>578</v>
      </c>
      <c r="N115" s="33" t="s">
        <v>470</v>
      </c>
      <c r="O115" s="63"/>
      <c r="P115" s="75"/>
      <c r="Q115" s="80"/>
      <c r="R115" s="71"/>
      <c r="S115" s="66"/>
      <c r="T115" s="69"/>
      <c r="U115" s="33"/>
      <c r="V115" s="63"/>
      <c r="W115" s="75"/>
      <c r="X115" s="101" t="s">
        <v>5</v>
      </c>
      <c r="Y115" s="71" t="s">
        <v>569</v>
      </c>
      <c r="Z115" s="66" t="s">
        <v>122</v>
      </c>
      <c r="AA115" s="69" t="s">
        <v>551</v>
      </c>
      <c r="AB115" s="33">
        <v>1000</v>
      </c>
      <c r="AC115" s="73">
        <v>0</v>
      </c>
      <c r="AD115" s="68" t="s">
        <v>29</v>
      </c>
      <c r="AE115" s="80"/>
      <c r="AF115" s="71"/>
      <c r="AG115" s="66"/>
      <c r="AH115" s="69"/>
      <c r="AI115" s="33"/>
      <c r="AJ115" s="63"/>
      <c r="AK115" s="75"/>
      <c r="AL115" s="80"/>
      <c r="AM115" s="71" t="s">
        <v>31</v>
      </c>
      <c r="AN115" s="66" t="s">
        <v>122</v>
      </c>
      <c r="AO115" s="74" t="s">
        <v>578</v>
      </c>
      <c r="AP115" s="33" t="s">
        <v>470</v>
      </c>
      <c r="AQ115" s="63"/>
      <c r="AR115" s="75"/>
      <c r="AT115" s="90"/>
      <c r="AU115" s="90"/>
      <c r="AW115" s="118"/>
      <c r="AX115" s="119"/>
      <c r="AY115" s="120"/>
      <c r="AZ115" s="121"/>
      <c r="BA115" s="122"/>
      <c r="BB115" s="123"/>
      <c r="BC115" s="124"/>
      <c r="BD115" s="113"/>
      <c r="BE115" s="118"/>
      <c r="BF115" s="119"/>
      <c r="BG115" s="120"/>
      <c r="BH115" s="121"/>
      <c r="BI115" s="122"/>
      <c r="BJ115" s="123"/>
      <c r="BK115" s="121"/>
      <c r="BL115" s="124"/>
    </row>
    <row r="116" spans="1:64" ht="29.1" customHeight="1">
      <c r="A116" t="s">
        <v>967</v>
      </c>
      <c r="B116" s="16"/>
      <c r="C116" s="80"/>
      <c r="D116" s="71"/>
      <c r="E116" s="66"/>
      <c r="F116" s="69"/>
      <c r="G116" s="33"/>
      <c r="H116" s="63"/>
      <c r="I116" s="75"/>
      <c r="J116" s="80"/>
      <c r="K116" s="71" t="s">
        <v>31</v>
      </c>
      <c r="L116" s="66" t="s">
        <v>123</v>
      </c>
      <c r="M116" s="74" t="s">
        <v>580</v>
      </c>
      <c r="N116" s="33" t="s">
        <v>470</v>
      </c>
      <c r="O116" s="63"/>
      <c r="P116" s="75"/>
      <c r="Q116" s="80"/>
      <c r="R116" s="71"/>
      <c r="S116" s="66"/>
      <c r="T116" s="69"/>
      <c r="U116" s="33"/>
      <c r="V116" s="63"/>
      <c r="W116" s="75"/>
      <c r="X116" s="101" t="s">
        <v>5</v>
      </c>
      <c r="Y116" s="71" t="s">
        <v>569</v>
      </c>
      <c r="Z116" s="66" t="s">
        <v>123</v>
      </c>
      <c r="AA116" s="69" t="s">
        <v>546</v>
      </c>
      <c r="AB116" s="33">
        <v>1650</v>
      </c>
      <c r="AC116" s="73">
        <v>0</v>
      </c>
      <c r="AD116" s="68" t="s">
        <v>29</v>
      </c>
      <c r="AE116" s="80"/>
      <c r="AF116" s="71"/>
      <c r="AG116" s="66"/>
      <c r="AH116" s="69"/>
      <c r="AI116" s="33"/>
      <c r="AJ116" s="63"/>
      <c r="AK116" s="75"/>
      <c r="AL116" s="80"/>
      <c r="AM116" s="71" t="s">
        <v>31</v>
      </c>
      <c r="AN116" s="66" t="s">
        <v>123</v>
      </c>
      <c r="AO116" s="74" t="s">
        <v>580</v>
      </c>
      <c r="AP116" s="33" t="s">
        <v>470</v>
      </c>
      <c r="AQ116" s="63"/>
      <c r="AR116" s="75"/>
      <c r="AT116" s="90"/>
      <c r="AU116" s="90"/>
      <c r="AW116" s="118"/>
      <c r="AX116" s="119"/>
      <c r="AY116" s="120"/>
      <c r="AZ116" s="121"/>
      <c r="BA116" s="122"/>
      <c r="BB116" s="123"/>
      <c r="BC116" s="124"/>
      <c r="BD116" s="113"/>
      <c r="BE116" s="118"/>
      <c r="BF116" s="119"/>
      <c r="BG116" s="120"/>
      <c r="BH116" s="121"/>
      <c r="BI116" s="122"/>
      <c r="BJ116" s="123"/>
      <c r="BK116" s="121"/>
      <c r="BL116" s="124"/>
    </row>
    <row r="117" spans="1:64" ht="29.1" customHeight="1">
      <c r="A117" t="s">
        <v>967</v>
      </c>
      <c r="B117" s="16"/>
      <c r="C117" s="80"/>
      <c r="D117" s="71"/>
      <c r="E117" s="66"/>
      <c r="F117" s="69"/>
      <c r="G117" s="33"/>
      <c r="H117" s="63"/>
      <c r="I117" s="75"/>
      <c r="J117" s="80"/>
      <c r="K117" s="71" t="s">
        <v>31</v>
      </c>
      <c r="L117" s="66" t="s">
        <v>124</v>
      </c>
      <c r="M117" s="74" t="s">
        <v>581</v>
      </c>
      <c r="N117" s="33" t="s">
        <v>470</v>
      </c>
      <c r="O117" s="63"/>
      <c r="P117" s="75"/>
      <c r="Q117" s="80"/>
      <c r="R117" s="71"/>
      <c r="S117" s="66"/>
      <c r="T117" s="69"/>
      <c r="U117" s="33"/>
      <c r="V117" s="63"/>
      <c r="W117" s="75"/>
      <c r="X117" s="101" t="s">
        <v>5</v>
      </c>
      <c r="Y117" s="71" t="s">
        <v>569</v>
      </c>
      <c r="Z117" s="66" t="s">
        <v>124</v>
      </c>
      <c r="AA117" s="69" t="s">
        <v>552</v>
      </c>
      <c r="AB117" s="33">
        <v>1950</v>
      </c>
      <c r="AC117" s="73">
        <v>0</v>
      </c>
      <c r="AD117" s="68" t="s">
        <v>29</v>
      </c>
      <c r="AE117" s="80"/>
      <c r="AF117" s="71"/>
      <c r="AG117" s="66"/>
      <c r="AH117" s="69"/>
      <c r="AI117" s="33"/>
      <c r="AJ117" s="63"/>
      <c r="AK117" s="75"/>
      <c r="AL117" s="80"/>
      <c r="AM117" s="71" t="s">
        <v>31</v>
      </c>
      <c r="AN117" s="66" t="s">
        <v>124</v>
      </c>
      <c r="AO117" s="74" t="s">
        <v>581</v>
      </c>
      <c r="AP117" s="33" t="s">
        <v>470</v>
      </c>
      <c r="AQ117" s="63"/>
      <c r="AR117" s="75"/>
      <c r="AT117" s="90"/>
      <c r="AU117" s="90"/>
      <c r="AW117" s="118"/>
      <c r="AX117" s="119"/>
      <c r="AY117" s="120"/>
      <c r="AZ117" s="121"/>
      <c r="BA117" s="122"/>
      <c r="BB117" s="123"/>
      <c r="BC117" s="124"/>
      <c r="BD117" s="113"/>
      <c r="BE117" s="118"/>
      <c r="BF117" s="119"/>
      <c r="BG117" s="120"/>
      <c r="BH117" s="121"/>
      <c r="BI117" s="122"/>
      <c r="BJ117" s="123"/>
      <c r="BK117" s="121"/>
      <c r="BL117" s="124"/>
    </row>
    <row r="118" spans="1:64" ht="29.1" customHeight="1">
      <c r="A118" t="s">
        <v>967</v>
      </c>
      <c r="B118" s="16"/>
      <c r="C118" s="80"/>
      <c r="D118" s="71"/>
      <c r="E118" s="66"/>
      <c r="F118" s="69"/>
      <c r="G118" s="33"/>
      <c r="H118" s="63"/>
      <c r="I118" s="75"/>
      <c r="J118" s="80"/>
      <c r="K118" s="71"/>
      <c r="L118" s="66"/>
      <c r="M118" s="69"/>
      <c r="N118" s="33"/>
      <c r="O118" s="63"/>
      <c r="P118" s="75"/>
      <c r="Q118" s="80"/>
      <c r="R118" s="71"/>
      <c r="S118" s="66"/>
      <c r="T118" s="69"/>
      <c r="U118" s="33"/>
      <c r="V118" s="63"/>
      <c r="W118" s="75"/>
      <c r="X118" s="80"/>
      <c r="Y118" s="71"/>
      <c r="Z118" s="66"/>
      <c r="AA118" s="69"/>
      <c r="AB118" s="33"/>
      <c r="AC118" s="63"/>
      <c r="AD118" s="75"/>
      <c r="AE118" s="80"/>
      <c r="AF118" s="71"/>
      <c r="AG118" s="66"/>
      <c r="AH118" s="69"/>
      <c r="AI118" s="33"/>
      <c r="AJ118" s="63"/>
      <c r="AK118" s="75"/>
      <c r="AL118" s="80"/>
      <c r="AM118" s="71"/>
      <c r="AN118" s="66"/>
      <c r="AO118" s="69"/>
      <c r="AP118" s="33"/>
      <c r="AQ118" s="63"/>
      <c r="AR118" s="75"/>
      <c r="AT118" s="90"/>
      <c r="AU118" s="90"/>
      <c r="AW118" s="118"/>
      <c r="AX118" s="119"/>
      <c r="AY118" s="120"/>
      <c r="AZ118" s="121"/>
      <c r="BA118" s="122"/>
      <c r="BB118" s="123"/>
      <c r="BC118" s="124"/>
      <c r="BD118" s="113"/>
      <c r="BE118" s="118"/>
      <c r="BF118" s="119"/>
      <c r="BG118" s="120"/>
      <c r="BH118" s="121"/>
      <c r="BI118" s="122"/>
      <c r="BJ118" s="123"/>
      <c r="BK118" s="121"/>
      <c r="BL118" s="124"/>
    </row>
    <row r="119" spans="1:64" ht="29.1" customHeight="1">
      <c r="A119" t="s">
        <v>967</v>
      </c>
      <c r="B119" s="16"/>
      <c r="C119" s="80"/>
      <c r="D119" s="71"/>
      <c r="E119" s="66"/>
      <c r="F119" s="69"/>
      <c r="G119" s="33"/>
      <c r="H119" s="63"/>
      <c r="I119" s="75"/>
      <c r="J119" s="80"/>
      <c r="K119" s="71"/>
      <c r="L119" s="66"/>
      <c r="M119" s="69"/>
      <c r="N119" s="33"/>
      <c r="O119" s="63"/>
      <c r="P119" s="75"/>
      <c r="Q119" s="80"/>
      <c r="R119" s="71"/>
      <c r="S119" s="66"/>
      <c r="T119" s="69"/>
      <c r="U119" s="33"/>
      <c r="V119" s="63"/>
      <c r="W119" s="75"/>
      <c r="X119" s="80"/>
      <c r="Y119" s="71"/>
      <c r="Z119" s="66"/>
      <c r="AA119" s="69"/>
      <c r="AB119" s="33"/>
      <c r="AC119" s="63"/>
      <c r="AD119" s="75"/>
      <c r="AE119" s="80"/>
      <c r="AF119" s="71"/>
      <c r="AG119" s="66"/>
      <c r="AH119" s="69"/>
      <c r="AI119" s="33"/>
      <c r="AJ119" s="63"/>
      <c r="AK119" s="75"/>
      <c r="AL119" s="80"/>
      <c r="AM119" s="71"/>
      <c r="AN119" s="66"/>
      <c r="AO119" s="69"/>
      <c r="AP119" s="33"/>
      <c r="AQ119" s="63"/>
      <c r="AR119" s="75"/>
      <c r="AT119" s="90"/>
      <c r="AU119" s="90"/>
      <c r="AW119" s="118"/>
      <c r="AX119" s="119"/>
      <c r="AY119" s="120"/>
      <c r="AZ119" s="121"/>
      <c r="BA119" s="122"/>
      <c r="BB119" s="123"/>
      <c r="BC119" s="124"/>
      <c r="BD119" s="113"/>
      <c r="BE119" s="118"/>
      <c r="BF119" s="119"/>
      <c r="BG119" s="120"/>
      <c r="BH119" s="121"/>
      <c r="BI119" s="122"/>
      <c r="BJ119" s="123"/>
      <c r="BK119" s="121"/>
      <c r="BL119" s="124"/>
    </row>
    <row r="120" spans="1:64" ht="29.1" customHeight="1">
      <c r="A120" t="s">
        <v>967</v>
      </c>
      <c r="B120" s="34">
        <f>SUM(G120,N120,U120,AP120,AB120,AI120)</f>
        <v>21750</v>
      </c>
      <c r="C120" s="64"/>
      <c r="D120" s="71"/>
      <c r="E120" s="66"/>
      <c r="F120" s="32" t="s">
        <v>68</v>
      </c>
      <c r="G120" s="33">
        <f>SUM(G108:G118)</f>
        <v>2000</v>
      </c>
      <c r="H120" s="262">
        <f>SUM(H108:H118)</f>
        <v>0</v>
      </c>
      <c r="I120" s="263"/>
      <c r="J120" s="76"/>
      <c r="K120" s="71"/>
      <c r="L120" s="66"/>
      <c r="M120" s="32" t="s">
        <v>68</v>
      </c>
      <c r="N120" s="33">
        <f>SUM(N108:N118)</f>
        <v>0</v>
      </c>
      <c r="O120" s="262">
        <f>SUM(O108:O118)</f>
        <v>0</v>
      </c>
      <c r="P120" s="263"/>
      <c r="Q120" s="76"/>
      <c r="R120" s="71" t="s">
        <v>29</v>
      </c>
      <c r="S120" s="66"/>
      <c r="T120" s="32" t="s">
        <v>68</v>
      </c>
      <c r="U120" s="33">
        <f>SUM(U108:U118)</f>
        <v>2500</v>
      </c>
      <c r="V120" s="262">
        <f>SUM(V108:V118)</f>
        <v>0</v>
      </c>
      <c r="W120" s="263"/>
      <c r="X120" s="76"/>
      <c r="Y120" s="71" t="s">
        <v>29</v>
      </c>
      <c r="Z120" s="66"/>
      <c r="AA120" s="32" t="s">
        <v>68</v>
      </c>
      <c r="AB120" s="33">
        <f>SUM(AB108:AB118)</f>
        <v>16800</v>
      </c>
      <c r="AC120" s="262">
        <f>SUM(AC108:AC118)</f>
        <v>0</v>
      </c>
      <c r="AD120" s="263"/>
      <c r="AE120" s="76"/>
      <c r="AF120" s="71" t="s">
        <v>29</v>
      </c>
      <c r="AG120" s="66"/>
      <c r="AH120" s="32" t="s">
        <v>68</v>
      </c>
      <c r="AI120" s="33">
        <f>SUM(AI108:AI118)</f>
        <v>450</v>
      </c>
      <c r="AJ120" s="262">
        <f>SUM(AJ108:AJ118)</f>
        <v>0</v>
      </c>
      <c r="AK120" s="263"/>
      <c r="AL120" s="76"/>
      <c r="AM120" s="71" t="s">
        <v>29</v>
      </c>
      <c r="AN120" s="66"/>
      <c r="AO120" s="32" t="s">
        <v>68</v>
      </c>
      <c r="AP120" s="33">
        <f>SUM(AP108:AP118)</f>
        <v>0</v>
      </c>
      <c r="AQ120" s="262">
        <f>SUM(AQ108:AQ118)</f>
        <v>0</v>
      </c>
      <c r="AR120" s="263"/>
      <c r="AT120" s="91">
        <f>SUM(AW120:BC120)</f>
        <v>0</v>
      </c>
      <c r="AU120" s="91">
        <f>SUM(BE120:BL120)</f>
        <v>0</v>
      </c>
      <c r="AW120" s="118"/>
      <c r="AX120" s="119"/>
      <c r="AY120" s="120"/>
      <c r="AZ120" s="121"/>
      <c r="BA120" s="122"/>
      <c r="BB120" s="123"/>
      <c r="BC120" s="124">
        <f>SUM(BC108:BC119)</f>
        <v>0</v>
      </c>
      <c r="BD120" s="113"/>
      <c r="BE120" s="118">
        <f>COUNTIF(H108:H109,{"&gt;0","&lt;0"})</f>
        <v>0</v>
      </c>
      <c r="BF120" s="119"/>
      <c r="BG120" s="120">
        <f>COUNTIF(V108:V110,{"&gt;0","&lt;0"})</f>
        <v>0</v>
      </c>
      <c r="BH120" s="121">
        <f>COUNTIF(AC108:AC117,{"&gt;0","&lt;0"})</f>
        <v>0</v>
      </c>
      <c r="BI120" s="122"/>
      <c r="BJ120" s="123"/>
      <c r="BK120" s="121"/>
      <c r="BL120" s="124">
        <f>SUM(BL108:BL119)</f>
        <v>0</v>
      </c>
    </row>
    <row r="121" spans="1:64" ht="29.1" customHeight="1">
      <c r="A121" t="s">
        <v>967</v>
      </c>
      <c r="B121" s="16"/>
      <c r="C121" s="80"/>
      <c r="D121" s="71"/>
      <c r="E121" s="66"/>
      <c r="F121" s="69"/>
      <c r="G121" s="33"/>
      <c r="H121" s="63"/>
      <c r="I121" s="75"/>
      <c r="J121" s="80"/>
      <c r="K121" s="71"/>
      <c r="L121" s="66"/>
      <c r="M121" s="69"/>
      <c r="N121" s="33"/>
      <c r="O121" s="63"/>
      <c r="P121" s="75"/>
      <c r="Q121" s="80"/>
      <c r="R121" s="71"/>
      <c r="S121" s="66"/>
      <c r="T121" s="69"/>
      <c r="U121" s="33"/>
      <c r="V121" s="63"/>
      <c r="W121" s="75"/>
      <c r="X121" s="80"/>
      <c r="Y121" s="71"/>
      <c r="Z121" s="66"/>
      <c r="AA121" s="69"/>
      <c r="AB121" s="33"/>
      <c r="AC121" s="63"/>
      <c r="AD121" s="75"/>
      <c r="AE121" s="80"/>
      <c r="AF121" s="71"/>
      <c r="AG121" s="66"/>
      <c r="AH121" s="69"/>
      <c r="AI121" s="33"/>
      <c r="AJ121" s="63"/>
      <c r="AK121" s="75"/>
      <c r="AL121" s="80"/>
      <c r="AM121" s="71"/>
      <c r="AN121" s="66"/>
      <c r="AO121" s="69"/>
      <c r="AP121" s="33"/>
      <c r="AQ121" s="63"/>
      <c r="AR121" s="75"/>
      <c r="AT121" s="90"/>
      <c r="AU121" s="90"/>
      <c r="AW121" s="118"/>
      <c r="AX121" s="119"/>
      <c r="AY121" s="120"/>
      <c r="AZ121" s="121"/>
      <c r="BA121" s="122"/>
      <c r="BB121" s="123"/>
      <c r="BC121" s="124"/>
      <c r="BD121" s="113"/>
      <c r="BE121" s="118"/>
      <c r="BF121" s="119"/>
      <c r="BG121" s="120"/>
      <c r="BH121" s="121"/>
      <c r="BI121" s="122"/>
      <c r="BJ121" s="123"/>
      <c r="BK121" s="121"/>
      <c r="BL121" s="124"/>
    </row>
    <row r="122" spans="1:64" ht="29.1" customHeight="1">
      <c r="A122" t="s">
        <v>967</v>
      </c>
      <c r="B122" s="16"/>
      <c r="C122" s="80"/>
      <c r="D122" s="71"/>
      <c r="E122" s="66"/>
      <c r="F122" s="69"/>
      <c r="G122" s="33"/>
      <c r="H122" s="63"/>
      <c r="I122" s="75"/>
      <c r="J122" s="80"/>
      <c r="K122" s="71"/>
      <c r="L122" s="66"/>
      <c r="M122" s="69"/>
      <c r="N122" s="33"/>
      <c r="O122" s="63"/>
      <c r="P122" s="75"/>
      <c r="Q122" s="80"/>
      <c r="R122" s="71"/>
      <c r="S122" s="66"/>
      <c r="T122" s="69"/>
      <c r="U122" s="33"/>
      <c r="V122" s="63"/>
      <c r="W122" s="75"/>
      <c r="X122" s="80"/>
      <c r="Y122" s="71"/>
      <c r="Z122" s="66"/>
      <c r="AA122" s="69"/>
      <c r="AB122" s="33"/>
      <c r="AC122" s="63"/>
      <c r="AD122" s="75"/>
      <c r="AE122" s="80"/>
      <c r="AF122" s="71"/>
      <c r="AG122" s="66"/>
      <c r="AH122" s="69"/>
      <c r="AI122" s="33"/>
      <c r="AJ122" s="63"/>
      <c r="AK122" s="75"/>
      <c r="AL122" s="80"/>
      <c r="AM122" s="71"/>
      <c r="AN122" s="66"/>
      <c r="AO122" s="69"/>
      <c r="AP122" s="33"/>
      <c r="AQ122" s="63"/>
      <c r="AR122" s="75"/>
      <c r="AT122" s="90"/>
      <c r="AU122" s="90"/>
      <c r="AW122" s="118"/>
      <c r="AX122" s="119"/>
      <c r="AY122" s="120"/>
      <c r="AZ122" s="121"/>
      <c r="BA122" s="122"/>
      <c r="BB122" s="123"/>
      <c r="BC122" s="124"/>
      <c r="BD122" s="113"/>
      <c r="BE122" s="118"/>
      <c r="BF122" s="119"/>
      <c r="BG122" s="120"/>
      <c r="BH122" s="121"/>
      <c r="BI122" s="122"/>
      <c r="BJ122" s="123"/>
      <c r="BK122" s="121"/>
      <c r="BL122" s="124"/>
    </row>
    <row r="123" spans="1:64" ht="29.1" customHeight="1">
      <c r="A123" t="s">
        <v>967</v>
      </c>
      <c r="B123" s="16"/>
      <c r="C123" s="80"/>
      <c r="D123" s="71"/>
      <c r="E123" s="66"/>
      <c r="F123" s="69"/>
      <c r="G123" s="33"/>
      <c r="H123" s="63"/>
      <c r="I123" s="75"/>
      <c r="J123" s="80"/>
      <c r="K123" s="71"/>
      <c r="L123" s="66"/>
      <c r="M123" s="69"/>
      <c r="N123" s="33"/>
      <c r="O123" s="63"/>
      <c r="P123" s="75"/>
      <c r="Q123" s="80"/>
      <c r="R123" s="71"/>
      <c r="S123" s="66"/>
      <c r="T123" s="69"/>
      <c r="U123" s="33"/>
      <c r="V123" s="63"/>
      <c r="W123" s="75"/>
      <c r="X123" s="80"/>
      <c r="Y123" s="71"/>
      <c r="Z123" s="66"/>
      <c r="AA123" s="69"/>
      <c r="AB123" s="33"/>
      <c r="AC123" s="63"/>
      <c r="AD123" s="75"/>
      <c r="AE123" s="80"/>
      <c r="AF123" s="71"/>
      <c r="AG123" s="66"/>
      <c r="AH123" s="69"/>
      <c r="AI123" s="33"/>
      <c r="AJ123" s="63"/>
      <c r="AK123" s="75"/>
      <c r="AL123" s="80"/>
      <c r="AM123" s="71"/>
      <c r="AN123" s="66"/>
      <c r="AO123" s="69"/>
      <c r="AP123" s="33"/>
      <c r="AQ123" s="63"/>
      <c r="AR123" s="75"/>
      <c r="AT123" s="90"/>
      <c r="AU123" s="90"/>
      <c r="AW123" s="118"/>
      <c r="AX123" s="119"/>
      <c r="AY123" s="120"/>
      <c r="AZ123" s="121"/>
      <c r="BA123" s="122"/>
      <c r="BB123" s="123"/>
      <c r="BC123" s="124"/>
      <c r="BD123" s="113"/>
      <c r="BE123" s="118"/>
      <c r="BF123" s="119"/>
      <c r="BG123" s="120"/>
      <c r="BH123" s="121"/>
      <c r="BI123" s="122"/>
      <c r="BJ123" s="123"/>
      <c r="BK123" s="121"/>
      <c r="BL123" s="124"/>
    </row>
    <row r="124" spans="1:64" ht="29.1" customHeight="1">
      <c r="A124" t="s">
        <v>968</v>
      </c>
      <c r="B124" s="42" t="s">
        <v>22</v>
      </c>
      <c r="C124" s="43" t="s">
        <v>69</v>
      </c>
      <c r="D124" s="44" t="s">
        <v>69</v>
      </c>
      <c r="E124" s="45"/>
      <c r="F124" s="44"/>
      <c r="G124" s="81">
        <f>SUM(G105,G120)</f>
        <v>7850</v>
      </c>
      <c r="H124" s="282">
        <f>SUM(H105,H120)</f>
        <v>0</v>
      </c>
      <c r="I124" s="263"/>
      <c r="J124" s="43"/>
      <c r="K124" s="44" t="s">
        <v>69</v>
      </c>
      <c r="L124" s="45"/>
      <c r="M124" s="44"/>
      <c r="N124" s="81">
        <f>SUM(N105,N120)</f>
        <v>0</v>
      </c>
      <c r="O124" s="282">
        <f>SUM(O105,O120)</f>
        <v>0</v>
      </c>
      <c r="P124" s="263"/>
      <c r="Q124" s="43"/>
      <c r="R124" s="72" t="s">
        <v>69</v>
      </c>
      <c r="S124" s="45"/>
      <c r="T124" s="44"/>
      <c r="U124" s="81">
        <f>SUM(U105,U120)</f>
        <v>8700</v>
      </c>
      <c r="V124" s="282">
        <f>SUM(V105,V120)</f>
        <v>0</v>
      </c>
      <c r="W124" s="263"/>
      <c r="X124" s="43"/>
      <c r="Y124" s="72" t="s">
        <v>69</v>
      </c>
      <c r="Z124" s="45"/>
      <c r="AA124" s="44"/>
      <c r="AB124" s="81">
        <f>SUM(AB105,AB120)</f>
        <v>39800</v>
      </c>
      <c r="AC124" s="282">
        <f>SUM(AC105,AC120)</f>
        <v>0</v>
      </c>
      <c r="AD124" s="263"/>
      <c r="AE124" s="283" t="s">
        <v>69</v>
      </c>
      <c r="AF124" s="280"/>
      <c r="AG124" s="280"/>
      <c r="AH124" s="281"/>
      <c r="AI124" s="81">
        <f>SUM(AI105,AI120)</f>
        <v>1900</v>
      </c>
      <c r="AJ124" s="282">
        <f>SUM(AJ105,AJ120)</f>
        <v>0</v>
      </c>
      <c r="AK124" s="263"/>
      <c r="AL124" s="43"/>
      <c r="AM124" s="72" t="s">
        <v>69</v>
      </c>
      <c r="AN124" s="45"/>
      <c r="AO124" s="44"/>
      <c r="AP124" s="81">
        <f>SUM(AP105,AP120)</f>
        <v>250</v>
      </c>
      <c r="AQ124" s="282">
        <f>SUM(AQ105,AQ120)</f>
        <v>0</v>
      </c>
      <c r="AR124" s="263"/>
      <c r="AT124" s="90"/>
      <c r="AU124" s="90"/>
      <c r="AW124" s="118"/>
      <c r="AX124" s="119"/>
      <c r="AY124" s="120"/>
      <c r="AZ124" s="121"/>
      <c r="BA124" s="122"/>
      <c r="BB124" s="123"/>
      <c r="BC124" s="124"/>
      <c r="BD124" s="113"/>
      <c r="BE124" s="118"/>
      <c r="BF124" s="119"/>
      <c r="BG124" s="120"/>
      <c r="BH124" s="121"/>
      <c r="BI124" s="122"/>
      <c r="BJ124" s="123"/>
      <c r="BK124" s="121"/>
      <c r="BL124" s="124"/>
    </row>
    <row r="125" spans="1:64" ht="29.1" customHeight="1">
      <c r="A125" t="s">
        <v>968</v>
      </c>
      <c r="C125" t="s">
        <v>1191</v>
      </c>
      <c r="AL125" s="284" t="s">
        <v>490</v>
      </c>
      <c r="AM125" s="284"/>
      <c r="AN125" s="284"/>
      <c r="AO125" s="284"/>
      <c r="AP125" s="285">
        <f>SUM(H124,O124,V124,AQ124,AC124,AJ124)</f>
        <v>0</v>
      </c>
      <c r="AQ125" s="286"/>
      <c r="AR125" s="286"/>
      <c r="AT125" s="91"/>
      <c r="AU125" s="91"/>
      <c r="AV125" s="92"/>
      <c r="AW125" s="125"/>
      <c r="AX125" s="126"/>
      <c r="AY125" s="127"/>
      <c r="AZ125" s="128"/>
      <c r="BA125" s="129"/>
      <c r="BB125" s="130"/>
      <c r="BC125" s="97"/>
      <c r="BD125" s="113"/>
      <c r="BE125" s="118"/>
      <c r="BF125" s="119"/>
      <c r="BG125" s="120"/>
      <c r="BH125" s="121"/>
      <c r="BI125" s="122"/>
      <c r="BJ125" s="123"/>
      <c r="BK125" s="121"/>
      <c r="BL125" s="124"/>
    </row>
    <row r="126" spans="1:64" ht="29.1" customHeight="1">
      <c r="A126" t="s">
        <v>968</v>
      </c>
      <c r="C126" t="s">
        <v>23</v>
      </c>
      <c r="AL126" t="s">
        <v>24</v>
      </c>
      <c r="AR126" s="158" t="str">
        <f>基本・配布部数合計!$T$38</f>
        <v>2022.05.18</v>
      </c>
      <c r="AT126" s="90"/>
      <c r="AU126" s="90"/>
      <c r="AW126" s="118"/>
      <c r="AX126" s="119"/>
      <c r="AY126" s="120"/>
      <c r="AZ126" s="121"/>
      <c r="BA126" s="122"/>
      <c r="BB126" s="123"/>
      <c r="BC126" s="124"/>
      <c r="BD126" s="113"/>
      <c r="BE126" s="118"/>
      <c r="BF126" s="119"/>
      <c r="BG126" s="120"/>
      <c r="BH126" s="121"/>
      <c r="BI126" s="122"/>
      <c r="BJ126" s="123"/>
      <c r="BK126" s="121"/>
      <c r="BL126" s="124"/>
    </row>
    <row r="127" spans="1:64" ht="16.5" customHeight="1">
      <c r="A127" t="s">
        <v>968</v>
      </c>
      <c r="B127" s="254" t="s">
        <v>484</v>
      </c>
      <c r="C127" s="255"/>
      <c r="D127" s="255"/>
      <c r="E127" s="255"/>
      <c r="F127" s="255"/>
      <c r="G127" s="256"/>
      <c r="H127" s="3" t="s">
        <v>478</v>
      </c>
      <c r="I127" s="4"/>
      <c r="J127" s="77"/>
      <c r="K127" s="77"/>
      <c r="L127" s="78"/>
      <c r="M127" s="5" t="s">
        <v>16</v>
      </c>
      <c r="N127" s="6"/>
      <c r="O127" s="6"/>
      <c r="P127" s="6"/>
      <c r="Q127" s="6"/>
      <c r="R127" s="6"/>
      <c r="S127" s="6"/>
      <c r="T127" s="6"/>
      <c r="U127" s="6"/>
      <c r="V127" s="6"/>
      <c r="W127" s="7"/>
      <c r="X127" s="5" t="s">
        <v>13</v>
      </c>
      <c r="Y127" s="6"/>
      <c r="Z127" s="6"/>
      <c r="AA127" s="6"/>
      <c r="AB127" s="6"/>
      <c r="AC127" s="7"/>
      <c r="AD127" s="8" t="s">
        <v>14</v>
      </c>
      <c r="AE127" s="79"/>
      <c r="AF127" s="79"/>
      <c r="AG127" s="79"/>
      <c r="AH127" s="9"/>
      <c r="AI127" s="5" t="s">
        <v>17</v>
      </c>
      <c r="AJ127" s="6"/>
      <c r="AK127" s="6"/>
      <c r="AL127" s="6"/>
      <c r="AM127" s="7"/>
      <c r="AN127" s="5" t="s">
        <v>1032</v>
      </c>
      <c r="AO127" s="78"/>
      <c r="AP127" s="257">
        <f>基本・配布部数合計!$R$38</f>
        <v>44713</v>
      </c>
      <c r="AQ127" s="253"/>
      <c r="AR127" s="253"/>
      <c r="AT127" s="90"/>
      <c r="AU127" s="90"/>
      <c r="AW127" s="118"/>
      <c r="AX127" s="119"/>
      <c r="AY127" s="120"/>
      <c r="AZ127" s="121"/>
      <c r="BA127" s="122"/>
      <c r="BB127" s="123"/>
      <c r="BC127" s="124"/>
      <c r="BD127" s="113"/>
      <c r="BE127" s="118"/>
      <c r="BF127" s="119"/>
      <c r="BG127" s="120"/>
      <c r="BH127" s="121"/>
      <c r="BI127" s="122"/>
      <c r="BJ127" s="123"/>
      <c r="BK127" s="121"/>
      <c r="BL127" s="124"/>
    </row>
    <row r="128" spans="1:64" ht="16.5" customHeight="1">
      <c r="A128" t="s">
        <v>968</v>
      </c>
      <c r="B128" s="254"/>
      <c r="C128" s="255"/>
      <c r="D128" s="255"/>
      <c r="E128" s="255"/>
      <c r="F128" s="255"/>
      <c r="G128" s="256"/>
      <c r="H128" s="252" t="str">
        <f>IF(AP167=0,"",申込書!$D$18)</f>
        <v/>
      </c>
      <c r="I128" s="253"/>
      <c r="J128" s="253"/>
      <c r="K128" s="253"/>
      <c r="L128" s="236"/>
      <c r="M128" s="290" t="str">
        <f>IF(AP167=0,"",申込書!$F$12)</f>
        <v/>
      </c>
      <c r="N128" s="253"/>
      <c r="O128" s="253"/>
      <c r="P128" s="253"/>
      <c r="Q128" s="253"/>
      <c r="R128" s="253"/>
      <c r="S128" s="253"/>
      <c r="T128" s="253"/>
      <c r="U128" s="253"/>
      <c r="V128" s="253"/>
      <c r="W128" s="236"/>
      <c r="X128" s="264" t="str">
        <f>IF(AP167=0,"",申込書!$D$14)</f>
        <v/>
      </c>
      <c r="Y128" s="265"/>
      <c r="Z128" s="265"/>
      <c r="AA128" s="265"/>
      <c r="AB128" s="265"/>
      <c r="AC128" s="266"/>
      <c r="AD128" s="289" t="str">
        <f>IF(AP167=0,"",申込書!$D$15)</f>
        <v/>
      </c>
      <c r="AE128" s="271"/>
      <c r="AF128" s="271"/>
      <c r="AG128" s="271"/>
      <c r="AH128" s="231"/>
      <c r="AI128" s="270" t="str">
        <f>IF(AP167=0,"",基本・配布部数合計!$T$37)</f>
        <v/>
      </c>
      <c r="AJ128" s="271"/>
      <c r="AK128" s="271"/>
      <c r="AL128" s="271"/>
      <c r="AM128" s="231"/>
      <c r="AN128" s="258" t="str">
        <f>IF(AP167=0,"",申込書!$D$5)</f>
        <v/>
      </c>
      <c r="AO128" s="259"/>
      <c r="AP128" s="273" t="s">
        <v>506</v>
      </c>
      <c r="AQ128" s="274"/>
      <c r="AR128" s="274"/>
      <c r="AT128" s="90"/>
      <c r="AU128" s="90"/>
      <c r="AW128" s="118"/>
      <c r="AX128" s="119"/>
      <c r="AY128" s="120"/>
      <c r="AZ128" s="121"/>
      <c r="BA128" s="122"/>
      <c r="BB128" s="123"/>
      <c r="BC128" s="124"/>
      <c r="BD128" s="113"/>
      <c r="BE128" s="118"/>
      <c r="BF128" s="119"/>
      <c r="BG128" s="120"/>
      <c r="BH128" s="121"/>
      <c r="BI128" s="122"/>
      <c r="BJ128" s="123"/>
      <c r="BK128" s="121"/>
      <c r="BL128" s="124"/>
    </row>
    <row r="129" spans="1:64" ht="16.5" customHeight="1">
      <c r="A129" t="s">
        <v>968</v>
      </c>
      <c r="B129" s="255"/>
      <c r="C129" s="255"/>
      <c r="D129" s="255"/>
      <c r="E129" s="255"/>
      <c r="F129" s="255"/>
      <c r="G129" s="256"/>
      <c r="H129" s="237"/>
      <c r="I129" s="238"/>
      <c r="J129" s="238"/>
      <c r="K129" s="238"/>
      <c r="L129" s="239"/>
      <c r="M129" s="237"/>
      <c r="N129" s="238"/>
      <c r="O129" s="238"/>
      <c r="P129" s="238"/>
      <c r="Q129" s="238"/>
      <c r="R129" s="238"/>
      <c r="S129" s="238"/>
      <c r="T129" s="238"/>
      <c r="U129" s="238"/>
      <c r="V129" s="238"/>
      <c r="W129" s="239"/>
      <c r="X129" s="267"/>
      <c r="Y129" s="268"/>
      <c r="Z129" s="268"/>
      <c r="AA129" s="268"/>
      <c r="AB129" s="268"/>
      <c r="AC129" s="269"/>
      <c r="AD129" s="232"/>
      <c r="AE129" s="272"/>
      <c r="AF129" s="272"/>
      <c r="AG129" s="272"/>
      <c r="AH129" s="233"/>
      <c r="AI129" s="232"/>
      <c r="AJ129" s="272"/>
      <c r="AK129" s="272"/>
      <c r="AL129" s="272"/>
      <c r="AM129" s="233"/>
      <c r="AN129" s="260" t="str">
        <f>IF(AP167=0,"",申込書!$D$6)</f>
        <v/>
      </c>
      <c r="AO129" s="261"/>
      <c r="AP129" s="275"/>
      <c r="AQ129" s="274"/>
      <c r="AR129" s="274"/>
      <c r="AT129" s="90"/>
      <c r="AU129" s="90"/>
      <c r="AW129" s="118"/>
      <c r="AX129" s="119"/>
      <c r="AY129" s="120"/>
      <c r="AZ129" s="121"/>
      <c r="BA129" s="122"/>
      <c r="BB129" s="123"/>
      <c r="BC129" s="124"/>
      <c r="BD129" s="113"/>
      <c r="BE129" s="118"/>
      <c r="BF129" s="119"/>
      <c r="BG129" s="120"/>
      <c r="BH129" s="121"/>
      <c r="BI129" s="122"/>
      <c r="BJ129" s="123"/>
      <c r="BK129" s="121"/>
      <c r="BL129" s="124"/>
    </row>
    <row r="130" spans="1:64" ht="16.5" customHeight="1">
      <c r="A130" t="s">
        <v>968</v>
      </c>
      <c r="AQ130" s="287">
        <v>4</v>
      </c>
      <c r="AR130" s="288"/>
      <c r="AT130" s="90"/>
      <c r="AU130" s="90"/>
      <c r="AW130" s="118"/>
      <c r="AX130" s="119"/>
      <c r="AY130" s="120"/>
      <c r="AZ130" s="121"/>
      <c r="BA130" s="122"/>
      <c r="BB130" s="123"/>
      <c r="BC130" s="124"/>
      <c r="BD130" s="113"/>
      <c r="BE130" s="118"/>
      <c r="BF130" s="119"/>
      <c r="BG130" s="120"/>
      <c r="BH130" s="121"/>
      <c r="BI130" s="122"/>
      <c r="BJ130" s="123"/>
      <c r="BK130" s="121"/>
      <c r="BL130" s="124"/>
    </row>
    <row r="131" spans="1:64" ht="29.1" customHeight="1">
      <c r="A131" t="s">
        <v>968</v>
      </c>
      <c r="B131" s="103"/>
      <c r="C131" s="279" t="s">
        <v>498</v>
      </c>
      <c r="D131" s="280"/>
      <c r="E131" s="280"/>
      <c r="F131" s="280"/>
      <c r="G131" s="280"/>
      <c r="H131" s="280"/>
      <c r="I131" s="281"/>
      <c r="J131" s="279" t="s">
        <v>499</v>
      </c>
      <c r="K131" s="280"/>
      <c r="L131" s="280"/>
      <c r="M131" s="280"/>
      <c r="N131" s="280"/>
      <c r="O131" s="280"/>
      <c r="P131" s="281"/>
      <c r="Q131" s="279" t="s">
        <v>500</v>
      </c>
      <c r="R131" s="280"/>
      <c r="S131" s="280"/>
      <c r="T131" s="280"/>
      <c r="U131" s="280"/>
      <c r="V131" s="280"/>
      <c r="W131" s="281"/>
      <c r="X131" s="279" t="s">
        <v>502</v>
      </c>
      <c r="Y131" s="280"/>
      <c r="Z131" s="280"/>
      <c r="AA131" s="280"/>
      <c r="AB131" s="280"/>
      <c r="AC131" s="280"/>
      <c r="AD131" s="281"/>
      <c r="AE131" s="279" t="s">
        <v>504</v>
      </c>
      <c r="AF131" s="280"/>
      <c r="AG131" s="280"/>
      <c r="AH131" s="280"/>
      <c r="AI131" s="280"/>
      <c r="AJ131" s="280"/>
      <c r="AK131" s="281"/>
      <c r="AL131" s="279" t="s">
        <v>501</v>
      </c>
      <c r="AM131" s="280"/>
      <c r="AN131" s="280"/>
      <c r="AO131" s="280"/>
      <c r="AP131" s="280"/>
      <c r="AQ131" s="280"/>
      <c r="AR131" s="281"/>
      <c r="AT131" s="90"/>
      <c r="AU131" s="90"/>
      <c r="AW131" s="118"/>
      <c r="AX131" s="119"/>
      <c r="AY131" s="120"/>
      <c r="AZ131" s="121"/>
      <c r="BA131" s="122"/>
      <c r="BB131" s="123"/>
      <c r="BC131" s="124"/>
      <c r="BD131" s="113"/>
      <c r="BE131" s="118"/>
      <c r="BF131" s="119"/>
      <c r="BG131" s="120"/>
      <c r="BH131" s="121"/>
      <c r="BI131" s="122"/>
      <c r="BJ131" s="123"/>
      <c r="BK131" s="121"/>
      <c r="BL131" s="124"/>
    </row>
    <row r="132" spans="1:64" ht="29.1" customHeight="1">
      <c r="A132" t="s">
        <v>968</v>
      </c>
      <c r="B132" s="10" t="s">
        <v>18</v>
      </c>
      <c r="C132" s="104"/>
      <c r="D132" s="11"/>
      <c r="E132" s="65" t="s">
        <v>19</v>
      </c>
      <c r="F132" s="11"/>
      <c r="G132" s="13" t="s">
        <v>20</v>
      </c>
      <c r="H132" s="67" t="s">
        <v>21</v>
      </c>
      <c r="I132" s="12"/>
      <c r="J132" s="104"/>
      <c r="K132" s="11"/>
      <c r="L132" s="65" t="s">
        <v>19</v>
      </c>
      <c r="M132" s="11"/>
      <c r="N132" s="13" t="s">
        <v>20</v>
      </c>
      <c r="O132" s="67" t="s">
        <v>21</v>
      </c>
      <c r="P132" s="12"/>
      <c r="Q132" s="104"/>
      <c r="R132" s="11"/>
      <c r="S132" s="65" t="s">
        <v>19</v>
      </c>
      <c r="T132" s="11"/>
      <c r="U132" s="13" t="s">
        <v>20</v>
      </c>
      <c r="V132" s="67" t="s">
        <v>21</v>
      </c>
      <c r="W132" s="12"/>
      <c r="X132" s="104"/>
      <c r="Y132" s="11"/>
      <c r="Z132" s="65" t="s">
        <v>19</v>
      </c>
      <c r="AA132" s="11"/>
      <c r="AB132" s="13" t="s">
        <v>20</v>
      </c>
      <c r="AC132" s="67" t="s">
        <v>21</v>
      </c>
      <c r="AD132" s="12"/>
      <c r="AE132" s="104"/>
      <c r="AF132" s="11"/>
      <c r="AG132" s="65" t="s">
        <v>19</v>
      </c>
      <c r="AH132" s="11"/>
      <c r="AI132" s="13" t="s">
        <v>20</v>
      </c>
      <c r="AJ132" s="67" t="s">
        <v>21</v>
      </c>
      <c r="AK132" s="12"/>
      <c r="AL132" s="104"/>
      <c r="AM132" s="11"/>
      <c r="AN132" s="65" t="s">
        <v>19</v>
      </c>
      <c r="AO132" s="11"/>
      <c r="AP132" s="13" t="s">
        <v>20</v>
      </c>
      <c r="AQ132" s="67" t="s">
        <v>21</v>
      </c>
      <c r="AR132" s="12"/>
      <c r="AT132" s="90"/>
      <c r="AU132" s="90"/>
      <c r="AW132" s="118"/>
      <c r="AX132" s="119"/>
      <c r="AY132" s="120"/>
      <c r="AZ132" s="121"/>
      <c r="BA132" s="122"/>
      <c r="BB132" s="123"/>
      <c r="BC132" s="124"/>
      <c r="BD132" s="113"/>
      <c r="BE132" s="118"/>
      <c r="BF132" s="119"/>
      <c r="BG132" s="120"/>
      <c r="BH132" s="121"/>
      <c r="BI132" s="122"/>
      <c r="BJ132" s="123"/>
      <c r="BK132" s="121"/>
      <c r="BL132" s="124"/>
    </row>
    <row r="133" spans="1:64" ht="29.1" customHeight="1">
      <c r="A133" t="s">
        <v>967</v>
      </c>
      <c r="B133" s="16" t="s">
        <v>134</v>
      </c>
      <c r="C133" s="101" t="s">
        <v>2</v>
      </c>
      <c r="D133" s="71" t="s">
        <v>471</v>
      </c>
      <c r="E133" s="66" t="s">
        <v>136</v>
      </c>
      <c r="F133" s="69" t="s">
        <v>748</v>
      </c>
      <c r="G133" s="33">
        <v>1700</v>
      </c>
      <c r="H133" s="73">
        <v>0</v>
      </c>
      <c r="I133" s="68" t="s">
        <v>29</v>
      </c>
      <c r="J133" s="101" t="s">
        <v>2</v>
      </c>
      <c r="K133" s="71" t="s">
        <v>472</v>
      </c>
      <c r="L133" s="66" t="s">
        <v>141</v>
      </c>
      <c r="M133" s="69" t="s">
        <v>583</v>
      </c>
      <c r="N133" s="33">
        <v>1950</v>
      </c>
      <c r="O133" s="73">
        <v>0</v>
      </c>
      <c r="P133" s="68" t="s">
        <v>29</v>
      </c>
      <c r="Q133" s="101" t="s">
        <v>2</v>
      </c>
      <c r="R133" s="71" t="s">
        <v>568</v>
      </c>
      <c r="S133" s="66" t="s">
        <v>143</v>
      </c>
      <c r="T133" s="69" t="s">
        <v>584</v>
      </c>
      <c r="U133" s="33">
        <v>650</v>
      </c>
      <c r="V133" s="73">
        <v>0</v>
      </c>
      <c r="W133" s="68" t="s">
        <v>29</v>
      </c>
      <c r="X133" s="101" t="s">
        <v>2</v>
      </c>
      <c r="Y133" s="71" t="s">
        <v>569</v>
      </c>
      <c r="Z133" s="66" t="s">
        <v>147</v>
      </c>
      <c r="AA133" s="69" t="s">
        <v>586</v>
      </c>
      <c r="AB133" s="33">
        <v>2850</v>
      </c>
      <c r="AC133" s="73">
        <v>0</v>
      </c>
      <c r="AD133" s="68" t="s">
        <v>29</v>
      </c>
      <c r="AE133" s="101" t="s">
        <v>2</v>
      </c>
      <c r="AF133" s="71" t="s">
        <v>505</v>
      </c>
      <c r="AG133" s="66" t="s">
        <v>136</v>
      </c>
      <c r="AH133" s="69" t="s">
        <v>1259</v>
      </c>
      <c r="AI133" s="33">
        <v>450</v>
      </c>
      <c r="AJ133" s="73">
        <v>0</v>
      </c>
      <c r="AK133" s="68" t="s">
        <v>29</v>
      </c>
      <c r="AL133" s="164"/>
      <c r="AM133" s="170" t="s">
        <v>31</v>
      </c>
      <c r="AN133" s="165" t="s">
        <v>147</v>
      </c>
      <c r="AO133" s="74" t="s">
        <v>588</v>
      </c>
      <c r="AP133" s="166" t="s">
        <v>470</v>
      </c>
      <c r="AQ133" s="167"/>
      <c r="AR133" s="168"/>
      <c r="AT133" s="90"/>
      <c r="AU133" s="90"/>
      <c r="AW133" s="118"/>
      <c r="AX133" s="119"/>
      <c r="AY133" s="120"/>
      <c r="AZ133" s="121"/>
      <c r="BA133" s="122"/>
      <c r="BB133" s="123"/>
      <c r="BC133" s="124">
        <f>IF(COUNTIF(H133,{"&gt;0","&lt;0"}),0,COUNTIF(AJ133,{"&gt;0","&lt;0"}))</f>
        <v>0</v>
      </c>
      <c r="BD133" s="113"/>
      <c r="BE133" s="118"/>
      <c r="BF133" s="119"/>
      <c r="BG133" s="120"/>
      <c r="BH133" s="121"/>
      <c r="BI133" s="122"/>
      <c r="BJ133" s="123"/>
      <c r="BK133" s="121"/>
      <c r="BL133" s="124"/>
    </row>
    <row r="134" spans="1:64" ht="29.1" customHeight="1">
      <c r="A134" t="s">
        <v>967</v>
      </c>
      <c r="B134" s="16" t="s">
        <v>571</v>
      </c>
      <c r="C134" s="101" t="s">
        <v>2</v>
      </c>
      <c r="D134" s="71" t="s">
        <v>471</v>
      </c>
      <c r="E134" s="66" t="s">
        <v>137</v>
      </c>
      <c r="F134" s="69" t="s">
        <v>585</v>
      </c>
      <c r="G134" s="33">
        <v>800</v>
      </c>
      <c r="H134" s="73">
        <v>0</v>
      </c>
      <c r="I134" s="68" t="s">
        <v>29</v>
      </c>
      <c r="J134" s="157"/>
      <c r="K134" s="170" t="s">
        <v>31</v>
      </c>
      <c r="L134" s="165" t="s">
        <v>147</v>
      </c>
      <c r="M134" s="74" t="s">
        <v>1149</v>
      </c>
      <c r="N134" s="166" t="s">
        <v>470</v>
      </c>
      <c r="O134" s="167"/>
      <c r="P134" s="168"/>
      <c r="Q134" s="101" t="s">
        <v>2</v>
      </c>
      <c r="R134" s="71" t="s">
        <v>568</v>
      </c>
      <c r="S134" s="66" t="s">
        <v>144</v>
      </c>
      <c r="T134" s="69" t="s">
        <v>587</v>
      </c>
      <c r="U134" s="33">
        <v>1000</v>
      </c>
      <c r="V134" s="73">
        <v>0</v>
      </c>
      <c r="W134" s="68" t="s">
        <v>29</v>
      </c>
      <c r="X134" s="101" t="s">
        <v>2</v>
      </c>
      <c r="Y134" s="71" t="s">
        <v>569</v>
      </c>
      <c r="Z134" s="66" t="s">
        <v>148</v>
      </c>
      <c r="AA134" s="69" t="s">
        <v>583</v>
      </c>
      <c r="AB134" s="33">
        <v>2900</v>
      </c>
      <c r="AC134" s="73">
        <v>0</v>
      </c>
      <c r="AD134" s="68" t="s">
        <v>29</v>
      </c>
      <c r="AE134" s="101" t="s">
        <v>2</v>
      </c>
      <c r="AF134" s="71" t="s">
        <v>505</v>
      </c>
      <c r="AG134" s="66" t="s">
        <v>141</v>
      </c>
      <c r="AH134" s="84" t="s">
        <v>1052</v>
      </c>
      <c r="AI134" s="33">
        <v>450</v>
      </c>
      <c r="AJ134" s="73">
        <v>0</v>
      </c>
      <c r="AK134" s="68" t="s">
        <v>29</v>
      </c>
      <c r="AL134" s="164"/>
      <c r="AM134" s="170" t="s">
        <v>31</v>
      </c>
      <c r="AN134" s="165" t="s">
        <v>148</v>
      </c>
      <c r="AO134" s="74" t="s">
        <v>590</v>
      </c>
      <c r="AP134" s="166" t="s">
        <v>470</v>
      </c>
      <c r="AQ134" s="167"/>
      <c r="AR134" s="168"/>
      <c r="AT134" s="90"/>
      <c r="AU134" s="90"/>
      <c r="AW134" s="118"/>
      <c r="AX134" s="119"/>
      <c r="AY134" s="120"/>
      <c r="AZ134" s="121"/>
      <c r="BA134" s="122"/>
      <c r="BB134" s="123"/>
      <c r="BC134" s="124">
        <f>IF(COUNTIF(O133,{"&gt;0","&lt;0"}),0,COUNTIF(AJ134,{"&gt;0","&lt;0"}))</f>
        <v>0</v>
      </c>
      <c r="BD134" s="113"/>
      <c r="BE134" s="118"/>
      <c r="BF134" s="119"/>
      <c r="BG134" s="120"/>
      <c r="BH134" s="121"/>
      <c r="BI134" s="122"/>
      <c r="BJ134" s="123"/>
      <c r="BK134" s="121"/>
      <c r="BL134" s="124"/>
    </row>
    <row r="135" spans="1:64" ht="29.1" customHeight="1">
      <c r="A135" t="s">
        <v>967</v>
      </c>
      <c r="B135" s="16" t="s">
        <v>165</v>
      </c>
      <c r="C135" s="101" t="s">
        <v>5</v>
      </c>
      <c r="D135" s="71" t="s">
        <v>471</v>
      </c>
      <c r="E135" s="66" t="s">
        <v>138</v>
      </c>
      <c r="F135" s="69" t="s">
        <v>1220</v>
      </c>
      <c r="G135" s="33">
        <v>2700</v>
      </c>
      <c r="H135" s="73">
        <v>0</v>
      </c>
      <c r="I135" s="68" t="s">
        <v>29</v>
      </c>
      <c r="J135" s="157"/>
      <c r="K135" s="170" t="s">
        <v>31</v>
      </c>
      <c r="L135" s="165" t="s">
        <v>148</v>
      </c>
      <c r="M135" s="74" t="s">
        <v>1150</v>
      </c>
      <c r="N135" s="166" t="s">
        <v>470</v>
      </c>
      <c r="O135" s="167"/>
      <c r="P135" s="168"/>
      <c r="Q135" s="101" t="s">
        <v>2</v>
      </c>
      <c r="R135" s="71" t="s">
        <v>568</v>
      </c>
      <c r="S135" s="66" t="s">
        <v>145</v>
      </c>
      <c r="T135" s="69" t="s">
        <v>572</v>
      </c>
      <c r="U135" s="33">
        <v>1450</v>
      </c>
      <c r="V135" s="73">
        <v>0</v>
      </c>
      <c r="W135" s="68" t="s">
        <v>29</v>
      </c>
      <c r="X135" s="101" t="s">
        <v>2</v>
      </c>
      <c r="Y135" s="71" t="s">
        <v>569</v>
      </c>
      <c r="Z135" s="66" t="s">
        <v>149</v>
      </c>
      <c r="AA135" s="69" t="s">
        <v>594</v>
      </c>
      <c r="AB135" s="33">
        <v>1400</v>
      </c>
      <c r="AC135" s="73">
        <v>0</v>
      </c>
      <c r="AD135" s="68" t="s">
        <v>29</v>
      </c>
      <c r="AE135" s="101" t="s">
        <v>2</v>
      </c>
      <c r="AF135" s="71" t="s">
        <v>505</v>
      </c>
      <c r="AG135" s="66" t="s">
        <v>150</v>
      </c>
      <c r="AH135" s="69" t="s">
        <v>1167</v>
      </c>
      <c r="AI135" s="33">
        <v>50</v>
      </c>
      <c r="AJ135" s="73">
        <v>0</v>
      </c>
      <c r="AK135" s="68" t="s">
        <v>29</v>
      </c>
      <c r="AL135" s="164"/>
      <c r="AM135" s="170" t="s">
        <v>31</v>
      </c>
      <c r="AN135" s="165" t="s">
        <v>149</v>
      </c>
      <c r="AO135" s="74" t="s">
        <v>593</v>
      </c>
      <c r="AP135" s="166" t="s">
        <v>470</v>
      </c>
      <c r="AQ135" s="167"/>
      <c r="AR135" s="168"/>
      <c r="AT135" s="90"/>
      <c r="AU135" s="90"/>
      <c r="AW135" s="118"/>
      <c r="AX135" s="119"/>
      <c r="AY135" s="120"/>
      <c r="AZ135" s="121"/>
      <c r="BA135" s="122"/>
      <c r="BB135" s="123"/>
      <c r="BC135" s="124">
        <f>IF(COUNTIF(AC136,{"&gt;0","&lt;0"}),0,COUNTIF(AJ135,{"&gt;0","&lt;0"}))</f>
        <v>0</v>
      </c>
      <c r="BD135" s="113"/>
      <c r="BE135" s="118"/>
      <c r="BF135" s="119"/>
      <c r="BG135" s="120"/>
      <c r="BH135" s="121"/>
      <c r="BI135" s="122"/>
      <c r="BJ135" s="123"/>
      <c r="BK135" s="121"/>
      <c r="BL135" s="124"/>
    </row>
    <row r="136" spans="1:64" ht="29.1" customHeight="1">
      <c r="A136" t="s">
        <v>967</v>
      </c>
      <c r="B136" s="16"/>
      <c r="C136" s="80" t="s">
        <v>29</v>
      </c>
      <c r="D136" s="71" t="s">
        <v>31</v>
      </c>
      <c r="E136" s="66" t="s">
        <v>139</v>
      </c>
      <c r="F136" s="74" t="s">
        <v>591</v>
      </c>
      <c r="G136" s="33" t="s">
        <v>470</v>
      </c>
      <c r="H136" s="63"/>
      <c r="I136" s="75"/>
      <c r="J136" s="157"/>
      <c r="K136" s="170" t="s">
        <v>31</v>
      </c>
      <c r="L136" s="165" t="s">
        <v>149</v>
      </c>
      <c r="M136" s="74" t="s">
        <v>1151</v>
      </c>
      <c r="N136" s="166" t="s">
        <v>470</v>
      </c>
      <c r="O136" s="167"/>
      <c r="P136" s="168"/>
      <c r="Q136" s="101" t="s">
        <v>5</v>
      </c>
      <c r="R136" s="71" t="s">
        <v>568</v>
      </c>
      <c r="S136" s="66" t="s">
        <v>146</v>
      </c>
      <c r="T136" s="69" t="s">
        <v>589</v>
      </c>
      <c r="U136" s="33">
        <v>1000</v>
      </c>
      <c r="V136" s="73">
        <v>0</v>
      </c>
      <c r="W136" s="68" t="s">
        <v>29</v>
      </c>
      <c r="X136" s="101" t="s">
        <v>2</v>
      </c>
      <c r="Y136" s="71" t="s">
        <v>569</v>
      </c>
      <c r="Z136" s="66" t="s">
        <v>150</v>
      </c>
      <c r="AA136" s="69" t="s">
        <v>585</v>
      </c>
      <c r="AB136" s="33">
        <v>2950</v>
      </c>
      <c r="AC136" s="73">
        <v>0</v>
      </c>
      <c r="AD136" s="68" t="s">
        <v>29</v>
      </c>
      <c r="AE136" s="101" t="s">
        <v>2</v>
      </c>
      <c r="AF136" s="71" t="s">
        <v>505</v>
      </c>
      <c r="AG136" s="66" t="s">
        <v>151</v>
      </c>
      <c r="AH136" s="84" t="s">
        <v>1053</v>
      </c>
      <c r="AI136" s="33">
        <v>50</v>
      </c>
      <c r="AJ136" s="73">
        <v>0</v>
      </c>
      <c r="AK136" s="68" t="s">
        <v>29</v>
      </c>
      <c r="AL136" s="164"/>
      <c r="AM136" s="170" t="s">
        <v>31</v>
      </c>
      <c r="AN136" s="165" t="s">
        <v>150</v>
      </c>
      <c r="AO136" s="74" t="s">
        <v>597</v>
      </c>
      <c r="AP136" s="166" t="s">
        <v>470</v>
      </c>
      <c r="AQ136" s="167"/>
      <c r="AR136" s="168"/>
      <c r="AT136" s="90"/>
      <c r="AU136" s="90"/>
      <c r="AW136" s="118"/>
      <c r="AX136" s="119"/>
      <c r="AY136" s="120"/>
      <c r="AZ136" s="121"/>
      <c r="BA136" s="122"/>
      <c r="BB136" s="123"/>
      <c r="BC136" s="124">
        <f>IF(COUNTIF(AC137,{"&gt;0","&lt;0"}),0,COUNTIF(AJ136,{"&gt;0","&lt;0"}))</f>
        <v>0</v>
      </c>
      <c r="BD136" s="113"/>
      <c r="BE136" s="118"/>
      <c r="BF136" s="119"/>
      <c r="BG136" s="120"/>
      <c r="BH136" s="121"/>
      <c r="BI136" s="122"/>
      <c r="BJ136" s="123"/>
      <c r="BK136" s="121"/>
      <c r="BL136" s="124"/>
    </row>
    <row r="137" spans="1:64" ht="29.1" customHeight="1">
      <c r="A137" t="s">
        <v>967</v>
      </c>
      <c r="B137" s="16"/>
      <c r="C137" s="80" t="s">
        <v>29</v>
      </c>
      <c r="D137" s="71" t="s">
        <v>31</v>
      </c>
      <c r="E137" s="66" t="s">
        <v>140</v>
      </c>
      <c r="F137" s="74" t="s">
        <v>595</v>
      </c>
      <c r="G137" s="33" t="s">
        <v>470</v>
      </c>
      <c r="H137" s="63"/>
      <c r="I137" s="75"/>
      <c r="J137" s="157"/>
      <c r="K137" s="170" t="s">
        <v>31</v>
      </c>
      <c r="L137" s="165" t="s">
        <v>150</v>
      </c>
      <c r="M137" s="74" t="s">
        <v>1152</v>
      </c>
      <c r="N137" s="166" t="s">
        <v>470</v>
      </c>
      <c r="O137" s="167"/>
      <c r="P137" s="168"/>
      <c r="Q137" s="80" t="s">
        <v>29</v>
      </c>
      <c r="R137" s="71" t="s">
        <v>31</v>
      </c>
      <c r="S137" s="66" t="s">
        <v>139</v>
      </c>
      <c r="T137" s="74" t="s">
        <v>591</v>
      </c>
      <c r="U137" s="33" t="s">
        <v>470</v>
      </c>
      <c r="V137" s="63"/>
      <c r="W137" s="75"/>
      <c r="X137" s="101" t="s">
        <v>2</v>
      </c>
      <c r="Y137" s="71" t="s">
        <v>569</v>
      </c>
      <c r="Z137" s="66" t="s">
        <v>151</v>
      </c>
      <c r="AA137" s="69" t="s">
        <v>598</v>
      </c>
      <c r="AB137" s="33">
        <v>1200</v>
      </c>
      <c r="AC137" s="73">
        <v>0</v>
      </c>
      <c r="AD137" s="68" t="s">
        <v>29</v>
      </c>
      <c r="AE137" s="101" t="s">
        <v>2</v>
      </c>
      <c r="AF137" s="71" t="s">
        <v>505</v>
      </c>
      <c r="AG137" s="66" t="s">
        <v>152</v>
      </c>
      <c r="AH137" s="84" t="s">
        <v>1069</v>
      </c>
      <c r="AI137" s="33">
        <v>150</v>
      </c>
      <c r="AJ137" s="73">
        <v>0</v>
      </c>
      <c r="AK137" s="68" t="s">
        <v>29</v>
      </c>
      <c r="AL137" s="164"/>
      <c r="AM137" s="170" t="s">
        <v>31</v>
      </c>
      <c r="AN137" s="165" t="s">
        <v>151</v>
      </c>
      <c r="AO137" s="74" t="s">
        <v>596</v>
      </c>
      <c r="AP137" s="166" t="s">
        <v>470</v>
      </c>
      <c r="AQ137" s="167"/>
      <c r="AR137" s="168"/>
      <c r="AT137" s="90"/>
      <c r="AU137" s="90"/>
      <c r="AW137" s="118"/>
      <c r="AX137" s="119"/>
      <c r="AY137" s="120"/>
      <c r="AZ137" s="121"/>
      <c r="BA137" s="122"/>
      <c r="BB137" s="123"/>
      <c r="BC137" s="124">
        <f>IF(COUNTIF(AC138,{"&gt;0","&lt;0"}),0,COUNTIF(AJ137,{"&gt;0","&lt;0"}))</f>
        <v>0</v>
      </c>
      <c r="BD137" s="113"/>
      <c r="BE137" s="118"/>
      <c r="BF137" s="119"/>
      <c r="BG137" s="120"/>
      <c r="BH137" s="121"/>
      <c r="BI137" s="122"/>
      <c r="BJ137" s="123"/>
      <c r="BK137" s="121"/>
      <c r="BL137" s="124"/>
    </row>
    <row r="138" spans="1:64" ht="29.1" customHeight="1">
      <c r="A138" t="s">
        <v>967</v>
      </c>
      <c r="B138" s="16"/>
      <c r="C138" s="80"/>
      <c r="D138" s="71"/>
      <c r="E138" s="66"/>
      <c r="F138" s="69"/>
      <c r="G138" s="33"/>
      <c r="H138" s="63"/>
      <c r="I138" s="75"/>
      <c r="J138" s="164"/>
      <c r="K138" s="170" t="s">
        <v>31</v>
      </c>
      <c r="L138" s="165" t="s">
        <v>151</v>
      </c>
      <c r="M138" s="74" t="s">
        <v>596</v>
      </c>
      <c r="N138" s="166" t="s">
        <v>470</v>
      </c>
      <c r="O138" s="167"/>
      <c r="P138" s="168"/>
      <c r="Q138" s="80" t="s">
        <v>29</v>
      </c>
      <c r="R138" s="71" t="s">
        <v>31</v>
      </c>
      <c r="S138" s="66" t="s">
        <v>140</v>
      </c>
      <c r="T138" s="74" t="s">
        <v>595</v>
      </c>
      <c r="U138" s="33" t="s">
        <v>470</v>
      </c>
      <c r="V138" s="63"/>
      <c r="W138" s="75"/>
      <c r="X138" s="101" t="s">
        <v>2</v>
      </c>
      <c r="Y138" s="71" t="s">
        <v>569</v>
      </c>
      <c r="Z138" s="66" t="s">
        <v>152</v>
      </c>
      <c r="AA138" s="69" t="s">
        <v>1068</v>
      </c>
      <c r="AB138" s="33">
        <v>1900</v>
      </c>
      <c r="AC138" s="73">
        <v>0</v>
      </c>
      <c r="AD138" s="68" t="s">
        <v>29</v>
      </c>
      <c r="AE138" s="101" t="s">
        <v>5</v>
      </c>
      <c r="AF138" s="170" t="s">
        <v>505</v>
      </c>
      <c r="AG138" s="66" t="s">
        <v>138</v>
      </c>
      <c r="AH138" s="84" t="s">
        <v>1226</v>
      </c>
      <c r="AI138" s="33">
        <v>50</v>
      </c>
      <c r="AJ138" s="73">
        <v>0</v>
      </c>
      <c r="AK138" s="68" t="s">
        <v>29</v>
      </c>
      <c r="AL138" s="164"/>
      <c r="AM138" s="170" t="s">
        <v>31</v>
      </c>
      <c r="AN138" s="165" t="s">
        <v>152</v>
      </c>
      <c r="AO138" s="74" t="s">
        <v>599</v>
      </c>
      <c r="AP138" s="166" t="s">
        <v>470</v>
      </c>
      <c r="AQ138" s="167"/>
      <c r="AR138" s="168"/>
      <c r="AT138" s="90"/>
      <c r="AU138" s="90"/>
      <c r="AW138" s="118"/>
      <c r="AX138" s="119"/>
      <c r="AY138" s="120"/>
      <c r="AZ138" s="121"/>
      <c r="BA138" s="122"/>
      <c r="BB138" s="123"/>
      <c r="BC138" s="124"/>
      <c r="BD138" s="113"/>
      <c r="BE138" s="118"/>
      <c r="BF138" s="119"/>
      <c r="BG138" s="120"/>
      <c r="BH138" s="121"/>
      <c r="BI138" s="122"/>
      <c r="BJ138" s="123"/>
      <c r="BK138" s="121"/>
      <c r="BL138" s="124">
        <f>IF(COUNTIF(H135,{"&gt;0","&lt;0"}),0,COUNTIF(AJ138,{"&gt;0","&lt;0"}))</f>
        <v>0</v>
      </c>
    </row>
    <row r="139" spans="1:64" ht="29.1" customHeight="1">
      <c r="A139" t="s">
        <v>967</v>
      </c>
      <c r="B139" s="16"/>
      <c r="C139" s="80"/>
      <c r="D139" s="71"/>
      <c r="E139" s="66"/>
      <c r="F139" s="69"/>
      <c r="G139" s="33"/>
      <c r="H139" s="63"/>
      <c r="I139" s="75"/>
      <c r="J139" s="164" t="s">
        <v>29</v>
      </c>
      <c r="K139" s="170" t="s">
        <v>31</v>
      </c>
      <c r="L139" s="165" t="s">
        <v>152</v>
      </c>
      <c r="M139" s="74" t="s">
        <v>599</v>
      </c>
      <c r="N139" s="166" t="s">
        <v>470</v>
      </c>
      <c r="O139" s="167"/>
      <c r="P139" s="168"/>
      <c r="Q139" s="80"/>
      <c r="R139" s="71"/>
      <c r="S139" s="66"/>
      <c r="T139" s="69"/>
      <c r="U139" s="33"/>
      <c r="V139" s="63"/>
      <c r="W139" s="75"/>
      <c r="X139" s="157" t="s">
        <v>5</v>
      </c>
      <c r="Y139" s="170" t="s">
        <v>569</v>
      </c>
      <c r="Z139" s="165" t="s">
        <v>154</v>
      </c>
      <c r="AA139" s="69" t="s">
        <v>1156</v>
      </c>
      <c r="AB139" s="166">
        <v>3300</v>
      </c>
      <c r="AC139" s="171">
        <v>0</v>
      </c>
      <c r="AD139" s="172" t="s">
        <v>29</v>
      </c>
      <c r="AE139" s="157" t="s">
        <v>5</v>
      </c>
      <c r="AF139" s="170" t="s">
        <v>505</v>
      </c>
      <c r="AG139" s="165" t="s">
        <v>154</v>
      </c>
      <c r="AH139" s="74" t="s">
        <v>1153</v>
      </c>
      <c r="AI139" s="166">
        <v>200</v>
      </c>
      <c r="AJ139" s="171">
        <v>0</v>
      </c>
      <c r="AK139" s="172" t="s">
        <v>29</v>
      </c>
      <c r="AL139" s="164"/>
      <c r="AM139" s="170" t="s">
        <v>31</v>
      </c>
      <c r="AN139" s="165" t="s">
        <v>154</v>
      </c>
      <c r="AO139" s="74" t="s">
        <v>1161</v>
      </c>
      <c r="AP139" s="166" t="s">
        <v>470</v>
      </c>
      <c r="AQ139" s="167"/>
      <c r="AR139" s="168"/>
      <c r="AT139" s="90"/>
      <c r="AU139" s="90"/>
      <c r="AW139" s="118"/>
      <c r="AX139" s="119"/>
      <c r="AY139" s="120"/>
      <c r="AZ139" s="121"/>
      <c r="BA139" s="122"/>
      <c r="BB139" s="123"/>
      <c r="BC139" s="124"/>
      <c r="BD139" s="113"/>
      <c r="BE139" s="118"/>
      <c r="BF139" s="119"/>
      <c r="BG139" s="120"/>
      <c r="BH139" s="121"/>
      <c r="BI139" s="122"/>
      <c r="BJ139" s="123"/>
      <c r="BK139" s="121"/>
      <c r="BL139" s="124">
        <f>IF(COUNTIF(AC139,{"&gt;0","&lt;0"}),0,COUNTIF(AJ139,{"&gt;0","&lt;0"}))</f>
        <v>0</v>
      </c>
    </row>
    <row r="140" spans="1:64" ht="29.1" customHeight="1">
      <c r="A140" t="s">
        <v>967</v>
      </c>
      <c r="B140" s="16"/>
      <c r="C140" s="80"/>
      <c r="D140" s="71"/>
      <c r="E140" s="66"/>
      <c r="F140" s="69"/>
      <c r="G140" s="33"/>
      <c r="H140" s="63"/>
      <c r="I140" s="75"/>
      <c r="J140" s="164" t="s">
        <v>29</v>
      </c>
      <c r="K140" s="170" t="s">
        <v>31</v>
      </c>
      <c r="L140" s="165" t="s">
        <v>154</v>
      </c>
      <c r="M140" s="74" t="s">
        <v>1153</v>
      </c>
      <c r="N140" s="166" t="s">
        <v>470</v>
      </c>
      <c r="O140" s="167"/>
      <c r="P140" s="168"/>
      <c r="Q140" s="80"/>
      <c r="R140" s="71"/>
      <c r="S140" s="66"/>
      <c r="T140" s="69"/>
      <c r="U140" s="33"/>
      <c r="V140" s="63"/>
      <c r="W140" s="75"/>
      <c r="X140" s="157" t="s">
        <v>5</v>
      </c>
      <c r="Y140" s="170" t="s">
        <v>569</v>
      </c>
      <c r="Z140" s="165" t="s">
        <v>1157</v>
      </c>
      <c r="AA140" s="69" t="s">
        <v>1158</v>
      </c>
      <c r="AB140" s="166">
        <v>500</v>
      </c>
      <c r="AC140" s="171">
        <v>0</v>
      </c>
      <c r="AD140" s="172" t="s">
        <v>29</v>
      </c>
      <c r="AE140" s="157" t="s">
        <v>5</v>
      </c>
      <c r="AF140" s="170" t="s">
        <v>505</v>
      </c>
      <c r="AG140" s="165" t="s">
        <v>153</v>
      </c>
      <c r="AH140" s="74" t="s">
        <v>600</v>
      </c>
      <c r="AI140" s="166">
        <v>150</v>
      </c>
      <c r="AJ140" s="171">
        <v>0</v>
      </c>
      <c r="AK140" s="172" t="s">
        <v>29</v>
      </c>
      <c r="AL140" s="164"/>
      <c r="AM140" s="170" t="s">
        <v>31</v>
      </c>
      <c r="AN140" s="165" t="s">
        <v>1162</v>
      </c>
      <c r="AO140" s="74" t="s">
        <v>1163</v>
      </c>
      <c r="AP140" s="166" t="s">
        <v>470</v>
      </c>
      <c r="AQ140" s="167"/>
      <c r="AR140" s="168"/>
      <c r="AT140" s="90"/>
      <c r="AU140" s="90"/>
      <c r="AW140" s="118"/>
      <c r="AX140" s="119"/>
      <c r="AY140" s="120"/>
      <c r="AZ140" s="121"/>
      <c r="BA140" s="122"/>
      <c r="BB140" s="123"/>
      <c r="BC140" s="124"/>
      <c r="BD140" s="113"/>
      <c r="BE140" s="118"/>
      <c r="BF140" s="119"/>
      <c r="BG140" s="120"/>
      <c r="BH140" s="121"/>
      <c r="BI140" s="122"/>
      <c r="BJ140" s="123"/>
      <c r="BK140" s="121"/>
      <c r="BL140" s="124">
        <f>IF(COUNTIF(AC141,{"&gt;0","&lt;0"}),0,COUNTIF(AJ140,{"&gt;0","&lt;0"}))</f>
        <v>0</v>
      </c>
    </row>
    <row r="141" spans="1:64" ht="29.1" customHeight="1">
      <c r="A141" t="s">
        <v>967</v>
      </c>
      <c r="B141" s="16"/>
      <c r="C141" s="80"/>
      <c r="D141" s="71"/>
      <c r="E141" s="66"/>
      <c r="F141" s="69"/>
      <c r="G141" s="33"/>
      <c r="H141" s="63"/>
      <c r="I141" s="75"/>
      <c r="J141" s="164" t="s">
        <v>29</v>
      </c>
      <c r="K141" s="170" t="s">
        <v>31</v>
      </c>
      <c r="L141" s="165" t="s">
        <v>1154</v>
      </c>
      <c r="M141" s="74" t="s">
        <v>1155</v>
      </c>
      <c r="N141" s="166" t="s">
        <v>470</v>
      </c>
      <c r="O141" s="167"/>
      <c r="P141" s="168"/>
      <c r="Q141" s="80"/>
      <c r="R141" s="71"/>
      <c r="S141" s="66"/>
      <c r="T141" s="69"/>
      <c r="U141" s="33"/>
      <c r="V141" s="63"/>
      <c r="W141" s="75"/>
      <c r="X141" s="157" t="s">
        <v>5</v>
      </c>
      <c r="Y141" s="170" t="s">
        <v>569</v>
      </c>
      <c r="Z141" s="165" t="s">
        <v>153</v>
      </c>
      <c r="AA141" s="69" t="s">
        <v>601</v>
      </c>
      <c r="AB141" s="166">
        <v>2250</v>
      </c>
      <c r="AC141" s="171">
        <v>0</v>
      </c>
      <c r="AD141" s="172" t="s">
        <v>29</v>
      </c>
      <c r="AE141" s="157" t="s">
        <v>5</v>
      </c>
      <c r="AF141" s="170" t="s">
        <v>505</v>
      </c>
      <c r="AG141" s="165" t="s">
        <v>142</v>
      </c>
      <c r="AH141" s="74" t="s">
        <v>592</v>
      </c>
      <c r="AI141" s="166">
        <v>50</v>
      </c>
      <c r="AJ141" s="171">
        <v>0</v>
      </c>
      <c r="AK141" s="172" t="s">
        <v>29</v>
      </c>
      <c r="AL141" s="164"/>
      <c r="AM141" s="170" t="s">
        <v>31</v>
      </c>
      <c r="AN141" s="165" t="s">
        <v>153</v>
      </c>
      <c r="AO141" s="74" t="s">
        <v>600</v>
      </c>
      <c r="AP141" s="166" t="s">
        <v>470</v>
      </c>
      <c r="AQ141" s="167"/>
      <c r="AR141" s="168"/>
      <c r="AT141" s="90"/>
      <c r="AU141" s="90"/>
      <c r="AW141" s="118"/>
      <c r="AX141" s="119"/>
      <c r="AY141" s="120"/>
      <c r="AZ141" s="121"/>
      <c r="BA141" s="122"/>
      <c r="BB141" s="123"/>
      <c r="BC141" s="124"/>
      <c r="BD141" s="113"/>
      <c r="BE141" s="118"/>
      <c r="BF141" s="119"/>
      <c r="BG141" s="120"/>
      <c r="BH141" s="121"/>
      <c r="BI141" s="122"/>
      <c r="BJ141" s="123"/>
      <c r="BK141" s="121"/>
      <c r="BL141" s="124">
        <f>IF(COUNTIF(AC142,{"&gt;0","&lt;0"}),0,COUNTIF(AJ141,{"&gt;0","&lt;0"}))</f>
        <v>0</v>
      </c>
    </row>
    <row r="142" spans="1:64" ht="29.1" customHeight="1">
      <c r="A142" t="s">
        <v>967</v>
      </c>
      <c r="B142" s="16"/>
      <c r="C142" s="80"/>
      <c r="D142" s="71"/>
      <c r="E142" s="66"/>
      <c r="F142" s="69"/>
      <c r="G142" s="33"/>
      <c r="H142" s="63"/>
      <c r="I142" s="75"/>
      <c r="J142" s="164"/>
      <c r="K142" s="170" t="s">
        <v>31</v>
      </c>
      <c r="L142" s="165" t="s">
        <v>153</v>
      </c>
      <c r="M142" s="74" t="s">
        <v>600</v>
      </c>
      <c r="N142" s="166" t="s">
        <v>470</v>
      </c>
      <c r="O142" s="167"/>
      <c r="P142" s="168"/>
      <c r="Q142" s="80"/>
      <c r="R142" s="71"/>
      <c r="S142" s="66"/>
      <c r="T142" s="69"/>
      <c r="U142" s="33"/>
      <c r="V142" s="63"/>
      <c r="W142" s="75"/>
      <c r="X142" s="157" t="s">
        <v>1159</v>
      </c>
      <c r="Y142" s="170" t="s">
        <v>569</v>
      </c>
      <c r="Z142" s="165" t="s">
        <v>142</v>
      </c>
      <c r="AA142" s="69" t="s">
        <v>602</v>
      </c>
      <c r="AB142" s="166">
        <v>1200</v>
      </c>
      <c r="AC142" s="171">
        <v>0</v>
      </c>
      <c r="AD142" s="172"/>
      <c r="AE142" s="164"/>
      <c r="AF142" s="175" t="s">
        <v>31</v>
      </c>
      <c r="AG142" s="165" t="s">
        <v>1157</v>
      </c>
      <c r="AH142" s="74" t="s">
        <v>1160</v>
      </c>
      <c r="AI142" s="166" t="s">
        <v>470</v>
      </c>
      <c r="AJ142" s="167"/>
      <c r="AK142" s="168"/>
      <c r="AL142" s="164"/>
      <c r="AM142" s="170" t="s">
        <v>31</v>
      </c>
      <c r="AN142" s="165" t="s">
        <v>142</v>
      </c>
      <c r="AO142" s="74" t="s">
        <v>592</v>
      </c>
      <c r="AP142" s="166" t="s">
        <v>470</v>
      </c>
      <c r="AQ142" s="167"/>
      <c r="AR142" s="168"/>
      <c r="AT142" s="90"/>
      <c r="AU142" s="90"/>
      <c r="AW142" s="118"/>
      <c r="AX142" s="119"/>
      <c r="AY142" s="120"/>
      <c r="AZ142" s="121"/>
      <c r="BA142" s="122"/>
      <c r="BB142" s="123"/>
      <c r="BC142" s="124"/>
      <c r="BD142" s="113"/>
      <c r="BE142" s="118"/>
      <c r="BF142" s="119"/>
      <c r="BG142" s="120"/>
      <c r="BH142" s="121"/>
      <c r="BI142" s="122"/>
      <c r="BJ142" s="123"/>
      <c r="BK142" s="121"/>
      <c r="BL142" s="124"/>
    </row>
    <row r="143" spans="1:64" ht="29.1" customHeight="1">
      <c r="A143" t="s">
        <v>967</v>
      </c>
      <c r="B143" s="16"/>
      <c r="C143" s="80"/>
      <c r="D143" s="71"/>
      <c r="E143" s="66"/>
      <c r="F143" s="69"/>
      <c r="G143" s="33"/>
      <c r="H143" s="63"/>
      <c r="I143" s="75"/>
      <c r="J143" s="164" t="s">
        <v>29</v>
      </c>
      <c r="K143" s="170" t="s">
        <v>31</v>
      </c>
      <c r="L143" s="165" t="s">
        <v>142</v>
      </c>
      <c r="M143" s="74" t="s">
        <v>592</v>
      </c>
      <c r="N143" s="166" t="s">
        <v>470</v>
      </c>
      <c r="O143" s="167"/>
      <c r="P143" s="168"/>
      <c r="Q143" s="80"/>
      <c r="R143" s="71"/>
      <c r="S143" s="66"/>
      <c r="T143" s="69"/>
      <c r="U143" s="33"/>
      <c r="V143" s="63"/>
      <c r="W143" s="75"/>
      <c r="X143" s="157" t="s">
        <v>5</v>
      </c>
      <c r="Y143" s="170" t="s">
        <v>569</v>
      </c>
      <c r="Z143" s="165" t="s">
        <v>139</v>
      </c>
      <c r="AA143" s="69" t="s">
        <v>603</v>
      </c>
      <c r="AB143" s="166">
        <v>1150</v>
      </c>
      <c r="AC143" s="171">
        <v>0</v>
      </c>
      <c r="AD143" s="172"/>
      <c r="AE143" s="164"/>
      <c r="AF143" s="175" t="s">
        <v>31</v>
      </c>
      <c r="AG143" s="165" t="s">
        <v>139</v>
      </c>
      <c r="AH143" s="74" t="s">
        <v>591</v>
      </c>
      <c r="AI143" s="166" t="s">
        <v>470</v>
      </c>
      <c r="AJ143" s="167"/>
      <c r="AK143" s="168"/>
      <c r="AL143" s="164"/>
      <c r="AM143" s="170" t="s">
        <v>31</v>
      </c>
      <c r="AN143" s="165" t="s">
        <v>139</v>
      </c>
      <c r="AO143" s="74" t="s">
        <v>591</v>
      </c>
      <c r="AP143" s="166" t="s">
        <v>470</v>
      </c>
      <c r="AQ143" s="167"/>
      <c r="AR143" s="168"/>
      <c r="AT143" s="90"/>
      <c r="AU143" s="90"/>
      <c r="AW143" s="118"/>
      <c r="AX143" s="119"/>
      <c r="AY143" s="120"/>
      <c r="AZ143" s="121"/>
      <c r="BA143" s="122"/>
      <c r="BB143" s="123"/>
      <c r="BC143" s="124"/>
      <c r="BD143" s="113"/>
      <c r="BE143" s="118"/>
      <c r="BF143" s="119"/>
      <c r="BG143" s="120"/>
      <c r="BH143" s="121"/>
      <c r="BI143" s="122"/>
      <c r="BJ143" s="123"/>
      <c r="BK143" s="121"/>
      <c r="BL143" s="124"/>
    </row>
    <row r="144" spans="1:64" ht="29.1" customHeight="1">
      <c r="A144" t="s">
        <v>967</v>
      </c>
      <c r="B144" s="16"/>
      <c r="C144" s="80"/>
      <c r="D144" s="71"/>
      <c r="E144" s="66"/>
      <c r="F144" s="69"/>
      <c r="G144" s="33"/>
      <c r="H144" s="63"/>
      <c r="I144" s="75"/>
      <c r="J144" s="164" t="s">
        <v>29</v>
      </c>
      <c r="K144" s="170" t="s">
        <v>31</v>
      </c>
      <c r="L144" s="165" t="s">
        <v>139</v>
      </c>
      <c r="M144" s="74" t="s">
        <v>591</v>
      </c>
      <c r="N144" s="166" t="s">
        <v>470</v>
      </c>
      <c r="O144" s="167"/>
      <c r="P144" s="168"/>
      <c r="Q144" s="80"/>
      <c r="R144" s="71"/>
      <c r="S144" s="66"/>
      <c r="T144" s="69"/>
      <c r="U144" s="33"/>
      <c r="V144" s="63"/>
      <c r="W144" s="75"/>
      <c r="X144" s="157" t="s">
        <v>5</v>
      </c>
      <c r="Y144" s="170" t="s">
        <v>569</v>
      </c>
      <c r="Z144" s="165" t="s">
        <v>140</v>
      </c>
      <c r="AA144" s="69" t="s">
        <v>604</v>
      </c>
      <c r="AB144" s="166">
        <v>4000</v>
      </c>
      <c r="AC144" s="171">
        <v>0</v>
      </c>
      <c r="AD144" s="172" t="s">
        <v>29</v>
      </c>
      <c r="AE144" s="164"/>
      <c r="AF144" s="175" t="s">
        <v>31</v>
      </c>
      <c r="AG144" s="165" t="s">
        <v>140</v>
      </c>
      <c r="AH144" s="74" t="s">
        <v>595</v>
      </c>
      <c r="AI144" s="166" t="s">
        <v>470</v>
      </c>
      <c r="AJ144" s="167"/>
      <c r="AK144" s="168"/>
      <c r="AL144" s="164"/>
      <c r="AM144" s="170" t="s">
        <v>31</v>
      </c>
      <c r="AN144" s="165" t="s">
        <v>140</v>
      </c>
      <c r="AO144" s="74" t="s">
        <v>595</v>
      </c>
      <c r="AP144" s="166" t="s">
        <v>470</v>
      </c>
      <c r="AQ144" s="167"/>
      <c r="AR144" s="168"/>
      <c r="AT144" s="90"/>
      <c r="AU144" s="90"/>
      <c r="AW144" s="118"/>
      <c r="AX144" s="119"/>
      <c r="AY144" s="120"/>
      <c r="AZ144" s="121"/>
      <c r="BA144" s="122"/>
      <c r="BB144" s="123"/>
      <c r="BC144" s="124"/>
      <c r="BD144" s="113"/>
      <c r="BE144" s="118"/>
      <c r="BF144" s="119"/>
      <c r="BG144" s="120"/>
      <c r="BH144" s="121"/>
      <c r="BI144" s="122"/>
      <c r="BJ144" s="123"/>
      <c r="BK144" s="121"/>
      <c r="BL144" s="124"/>
    </row>
    <row r="145" spans="1:64" ht="29.1" customHeight="1">
      <c r="A145" t="s">
        <v>967</v>
      </c>
      <c r="B145" s="16"/>
      <c r="C145" s="80"/>
      <c r="D145" s="71"/>
      <c r="E145" s="66"/>
      <c r="F145" s="69"/>
      <c r="G145" s="33"/>
      <c r="H145" s="63"/>
      <c r="I145" s="75"/>
      <c r="J145" s="164" t="s">
        <v>29</v>
      </c>
      <c r="K145" s="170" t="s">
        <v>31</v>
      </c>
      <c r="L145" s="165" t="s">
        <v>140</v>
      </c>
      <c r="M145" s="74" t="s">
        <v>595</v>
      </c>
      <c r="N145" s="166" t="s">
        <v>470</v>
      </c>
      <c r="O145" s="167"/>
      <c r="P145" s="168"/>
      <c r="Q145" s="80"/>
      <c r="R145" s="71"/>
      <c r="S145" s="66"/>
      <c r="T145" s="69"/>
      <c r="U145" s="33"/>
      <c r="V145" s="63"/>
      <c r="W145" s="75"/>
      <c r="X145" s="164"/>
      <c r="Y145" s="170"/>
      <c r="Z145" s="165"/>
      <c r="AA145" s="69"/>
      <c r="AB145" s="166"/>
      <c r="AC145" s="167"/>
      <c r="AD145" s="168"/>
      <c r="AE145" s="80"/>
      <c r="AF145" s="71"/>
      <c r="AG145" s="66"/>
      <c r="AH145" s="69"/>
      <c r="AI145" s="33"/>
      <c r="AJ145" s="63"/>
      <c r="AK145" s="75"/>
      <c r="AL145" s="164"/>
      <c r="AM145" s="170"/>
      <c r="AN145" s="165"/>
      <c r="AO145" s="74"/>
      <c r="AP145" s="166"/>
      <c r="AQ145" s="167"/>
      <c r="AR145" s="168"/>
      <c r="AT145" s="90"/>
      <c r="AU145" s="90"/>
      <c r="AW145" s="118"/>
      <c r="AX145" s="119"/>
      <c r="AY145" s="120"/>
      <c r="AZ145" s="121"/>
      <c r="BA145" s="122"/>
      <c r="BB145" s="123"/>
      <c r="BC145" s="124"/>
      <c r="BD145" s="113"/>
      <c r="BE145" s="118"/>
      <c r="BF145" s="119"/>
      <c r="BG145" s="120"/>
      <c r="BH145" s="121"/>
      <c r="BI145" s="122"/>
      <c r="BJ145" s="123"/>
      <c r="BK145" s="121"/>
      <c r="BL145" s="124"/>
    </row>
    <row r="146" spans="1:64" ht="29.1" customHeight="1">
      <c r="A146" t="s">
        <v>967</v>
      </c>
      <c r="B146" s="16"/>
      <c r="C146" s="80"/>
      <c r="D146" s="71"/>
      <c r="E146" s="66"/>
      <c r="F146" s="69"/>
      <c r="G146" s="33"/>
      <c r="H146" s="63"/>
      <c r="I146" s="75"/>
      <c r="J146" s="164"/>
      <c r="K146" s="170"/>
      <c r="L146" s="165"/>
      <c r="M146" s="74"/>
      <c r="N146" s="166"/>
      <c r="O146" s="167"/>
      <c r="P146" s="168"/>
      <c r="Q146" s="80"/>
      <c r="R146" s="71"/>
      <c r="S146" s="66"/>
      <c r="T146" s="69"/>
      <c r="U146" s="33"/>
      <c r="V146" s="63"/>
      <c r="W146" s="75"/>
      <c r="X146" s="164"/>
      <c r="Y146" s="170"/>
      <c r="Z146" s="165"/>
      <c r="AA146" s="69"/>
      <c r="AB146" s="166"/>
      <c r="AC146" s="167"/>
      <c r="AD146" s="168"/>
      <c r="AE146" s="80"/>
      <c r="AF146" s="71"/>
      <c r="AG146" s="66"/>
      <c r="AH146" s="69"/>
      <c r="AI146" s="33"/>
      <c r="AJ146" s="63"/>
      <c r="AK146" s="75"/>
      <c r="AL146" s="164"/>
      <c r="AM146" s="170"/>
      <c r="AN146" s="165"/>
      <c r="AO146" s="74"/>
      <c r="AP146" s="166"/>
      <c r="AQ146" s="167"/>
      <c r="AR146" s="168"/>
      <c r="AT146" s="90"/>
      <c r="AU146" s="90"/>
      <c r="AW146" s="118"/>
      <c r="AX146" s="119"/>
      <c r="AY146" s="120"/>
      <c r="AZ146" s="121"/>
      <c r="BA146" s="122"/>
      <c r="BB146" s="123"/>
      <c r="BC146" s="124"/>
      <c r="BD146" s="113"/>
      <c r="BE146" s="118"/>
      <c r="BF146" s="119"/>
      <c r="BG146" s="120"/>
      <c r="BH146" s="121"/>
      <c r="BI146" s="122"/>
      <c r="BJ146" s="123"/>
      <c r="BK146" s="121"/>
      <c r="BL146" s="124"/>
    </row>
    <row r="147" spans="1:64" ht="29.1" customHeight="1">
      <c r="A147" t="s">
        <v>967</v>
      </c>
      <c r="B147" s="16"/>
      <c r="C147" s="64"/>
      <c r="D147" s="71"/>
      <c r="E147" s="66"/>
      <c r="F147" s="32"/>
      <c r="G147" s="33"/>
      <c r="H147" s="63"/>
      <c r="I147" s="75"/>
      <c r="J147" s="76"/>
      <c r="K147" s="71"/>
      <c r="L147" s="66"/>
      <c r="M147" s="32"/>
      <c r="N147" s="33"/>
      <c r="O147" s="63"/>
      <c r="P147" s="75"/>
      <c r="Q147" s="76"/>
      <c r="R147" s="71"/>
      <c r="S147" s="66"/>
      <c r="T147" s="32"/>
      <c r="U147" s="33"/>
      <c r="V147" s="63"/>
      <c r="W147" s="75"/>
      <c r="X147" s="164"/>
      <c r="Y147" s="170"/>
      <c r="Z147" s="165"/>
      <c r="AA147" s="69"/>
      <c r="AB147" s="166"/>
      <c r="AC147" s="167"/>
      <c r="AD147" s="168"/>
      <c r="AE147" s="76"/>
      <c r="AF147" s="71"/>
      <c r="AG147" s="66"/>
      <c r="AH147" s="32"/>
      <c r="AI147" s="33"/>
      <c r="AJ147" s="63"/>
      <c r="AK147" s="75"/>
      <c r="AL147" s="164"/>
      <c r="AM147" s="170"/>
      <c r="AN147" s="165"/>
      <c r="AO147" s="69"/>
      <c r="AP147" s="166"/>
      <c r="AQ147" s="167"/>
      <c r="AR147" s="168"/>
      <c r="AT147" s="90"/>
      <c r="AU147" s="90"/>
      <c r="AW147" s="118"/>
      <c r="AX147" s="119"/>
      <c r="AY147" s="120"/>
      <c r="AZ147" s="121"/>
      <c r="BA147" s="122"/>
      <c r="BB147" s="123"/>
      <c r="BC147" s="124"/>
      <c r="BD147" s="113"/>
      <c r="BE147" s="118"/>
      <c r="BF147" s="119"/>
      <c r="BG147" s="120"/>
      <c r="BH147" s="121"/>
      <c r="BI147" s="122"/>
      <c r="BJ147" s="123"/>
      <c r="BK147" s="121"/>
      <c r="BL147" s="124"/>
    </row>
    <row r="148" spans="1:64" ht="29.1" customHeight="1">
      <c r="A148" t="s">
        <v>967</v>
      </c>
      <c r="B148" s="16"/>
      <c r="C148" s="64"/>
      <c r="D148" s="71"/>
      <c r="E148" s="66"/>
      <c r="F148" s="32"/>
      <c r="G148" s="33"/>
      <c r="H148" s="63"/>
      <c r="I148" s="75"/>
      <c r="J148" s="76"/>
      <c r="K148" s="71"/>
      <c r="L148" s="66"/>
      <c r="M148" s="32"/>
      <c r="N148" s="33"/>
      <c r="O148" s="63"/>
      <c r="P148" s="75"/>
      <c r="Q148" s="76"/>
      <c r="R148" s="71"/>
      <c r="S148" s="66"/>
      <c r="T148" s="32"/>
      <c r="U148" s="33"/>
      <c r="V148" s="63"/>
      <c r="W148" s="75"/>
      <c r="X148" s="164"/>
      <c r="Y148" s="170"/>
      <c r="Z148" s="165"/>
      <c r="AA148" s="69"/>
      <c r="AB148" s="166"/>
      <c r="AC148" s="167"/>
      <c r="AD148" s="168"/>
      <c r="AE148" s="76"/>
      <c r="AF148" s="71"/>
      <c r="AG148" s="66"/>
      <c r="AH148" s="32"/>
      <c r="AI148" s="33"/>
      <c r="AJ148" s="63"/>
      <c r="AK148" s="75"/>
      <c r="AL148" s="164"/>
      <c r="AM148" s="170"/>
      <c r="AN148" s="165"/>
      <c r="AO148" s="69"/>
      <c r="AP148" s="166"/>
      <c r="AQ148" s="167"/>
      <c r="AR148" s="168"/>
      <c r="AT148" s="90"/>
      <c r="AU148" s="90"/>
      <c r="AW148" s="118"/>
      <c r="AX148" s="119"/>
      <c r="AY148" s="120"/>
      <c r="AZ148" s="121"/>
      <c r="BA148" s="122"/>
      <c r="BB148" s="123"/>
      <c r="BC148" s="124"/>
      <c r="BD148" s="113"/>
      <c r="BE148" s="118"/>
      <c r="BF148" s="119"/>
      <c r="BG148" s="120"/>
      <c r="BH148" s="121"/>
      <c r="BI148" s="122"/>
      <c r="BJ148" s="123"/>
      <c r="BK148" s="121"/>
      <c r="BL148" s="124"/>
    </row>
    <row r="149" spans="1:64" ht="29.1" customHeight="1">
      <c r="A149" t="s">
        <v>967</v>
      </c>
      <c r="B149" s="34">
        <f>SUM(G149,N149,U149,AP149,AB149,AI149)</f>
        <v>38450</v>
      </c>
      <c r="C149" s="64"/>
      <c r="D149" s="71"/>
      <c r="E149" s="66"/>
      <c r="F149" s="32" t="s">
        <v>68</v>
      </c>
      <c r="G149" s="33">
        <f>SUM(G133:G147)</f>
        <v>5200</v>
      </c>
      <c r="H149" s="262">
        <f>SUM(H133:H147)</f>
        <v>0</v>
      </c>
      <c r="I149" s="263"/>
      <c r="J149" s="76"/>
      <c r="K149" s="71"/>
      <c r="L149" s="66"/>
      <c r="M149" s="32" t="s">
        <v>68</v>
      </c>
      <c r="N149" s="33">
        <f>SUM(N133:N147)</f>
        <v>1950</v>
      </c>
      <c r="O149" s="262">
        <f>SUM(O133:O147)</f>
        <v>0</v>
      </c>
      <c r="P149" s="263"/>
      <c r="Q149" s="76"/>
      <c r="R149" s="71" t="s">
        <v>29</v>
      </c>
      <c r="S149" s="66"/>
      <c r="T149" s="32" t="s">
        <v>68</v>
      </c>
      <c r="U149" s="33">
        <f>SUM(U133:U147)</f>
        <v>4100</v>
      </c>
      <c r="V149" s="262">
        <f>SUM(V133:V147)</f>
        <v>0</v>
      </c>
      <c r="W149" s="263"/>
      <c r="X149" s="76"/>
      <c r="Y149" s="71" t="s">
        <v>29</v>
      </c>
      <c r="Z149" s="66"/>
      <c r="AA149" s="32" t="s">
        <v>68</v>
      </c>
      <c r="AB149" s="33">
        <f>SUM(AB133:AB147)</f>
        <v>25600</v>
      </c>
      <c r="AC149" s="262">
        <f>SUM(AC133:AC147)</f>
        <v>0</v>
      </c>
      <c r="AD149" s="263"/>
      <c r="AE149" s="76"/>
      <c r="AF149" s="71" t="s">
        <v>29</v>
      </c>
      <c r="AG149" s="66"/>
      <c r="AH149" s="32" t="s">
        <v>68</v>
      </c>
      <c r="AI149" s="33">
        <f>SUM(AI133:AI147)</f>
        <v>1600</v>
      </c>
      <c r="AJ149" s="262">
        <f>SUM(AJ133:AJ147)</f>
        <v>0</v>
      </c>
      <c r="AK149" s="263"/>
      <c r="AL149" s="76"/>
      <c r="AM149" s="71" t="s">
        <v>29</v>
      </c>
      <c r="AN149" s="66"/>
      <c r="AO149" s="32" t="s">
        <v>68</v>
      </c>
      <c r="AP149" s="33">
        <f>SUM(AP133:AP147)</f>
        <v>0</v>
      </c>
      <c r="AQ149" s="262">
        <f>SUM(AQ133:AQ147)</f>
        <v>0</v>
      </c>
      <c r="AR149" s="263"/>
      <c r="AT149" s="91">
        <f>SUM(AW149:BC149)</f>
        <v>0</v>
      </c>
      <c r="AU149" s="91">
        <f>SUM(BE149:BL149)</f>
        <v>0</v>
      </c>
      <c r="AW149" s="118">
        <f>COUNTIF(H133:H134,{"&gt;0","&lt;0"})</f>
        <v>0</v>
      </c>
      <c r="AX149" s="119">
        <f>COUNTIF(O133:O133,{"&gt;0","&lt;0"})</f>
        <v>0</v>
      </c>
      <c r="AY149" s="120">
        <f>COUNTIF(V133:V135,{"&gt;0","&lt;0"})</f>
        <v>0</v>
      </c>
      <c r="AZ149" s="121">
        <f>COUNTIF(AC133:AC138,{"&gt;0","&lt;0"})</f>
        <v>0</v>
      </c>
      <c r="BA149" s="122"/>
      <c r="BB149" s="123"/>
      <c r="BC149" s="124">
        <f>SUM(BC133:BC147)</f>
        <v>0</v>
      </c>
      <c r="BD149" s="113"/>
      <c r="BE149" s="118">
        <f>COUNTIF(H135,{"&gt;0","&lt;0"})</f>
        <v>0</v>
      </c>
      <c r="BF149" s="119"/>
      <c r="BG149" s="120">
        <f>COUNTIF(V136,{"&gt;0","&lt;0"})</f>
        <v>0</v>
      </c>
      <c r="BH149" s="121">
        <f>COUNTIF(AC139:AC144,{"&gt;0","&lt;0"})</f>
        <v>0</v>
      </c>
      <c r="BI149" s="122"/>
      <c r="BJ149" s="123"/>
      <c r="BK149" s="121"/>
      <c r="BL149" s="124">
        <f>SUM(BL134:BL147)</f>
        <v>0</v>
      </c>
    </row>
    <row r="150" spans="1:64" ht="29.1" customHeight="1">
      <c r="A150" t="s">
        <v>967</v>
      </c>
      <c r="B150" s="16"/>
      <c r="C150" s="80"/>
      <c r="D150" s="71"/>
      <c r="E150" s="66"/>
      <c r="F150" s="69"/>
      <c r="G150" s="33"/>
      <c r="H150" s="63"/>
      <c r="I150" s="75"/>
      <c r="J150" s="80"/>
      <c r="K150" s="71"/>
      <c r="L150" s="66"/>
      <c r="M150" s="69"/>
      <c r="N150" s="33"/>
      <c r="O150" s="63"/>
      <c r="P150" s="75"/>
      <c r="Q150" s="80"/>
      <c r="R150" s="71"/>
      <c r="S150" s="66"/>
      <c r="T150" s="69"/>
      <c r="U150" s="33"/>
      <c r="V150" s="63"/>
      <c r="W150" s="75"/>
      <c r="X150" s="80"/>
      <c r="Y150" s="71"/>
      <c r="Z150" s="66"/>
      <c r="AA150" s="69"/>
      <c r="AB150" s="33"/>
      <c r="AC150" s="63"/>
      <c r="AD150" s="75"/>
      <c r="AE150" s="80"/>
      <c r="AF150" s="71"/>
      <c r="AG150" s="66"/>
      <c r="AH150" s="69"/>
      <c r="AI150" s="33"/>
      <c r="AJ150" s="63"/>
      <c r="AK150" s="75"/>
      <c r="AL150" s="80"/>
      <c r="AM150" s="71"/>
      <c r="AN150" s="66"/>
      <c r="AO150" s="69"/>
      <c r="AP150" s="33"/>
      <c r="AQ150" s="63"/>
      <c r="AR150" s="75"/>
      <c r="AT150" s="90"/>
      <c r="AU150" s="90"/>
      <c r="AW150" s="118"/>
      <c r="AX150" s="119"/>
      <c r="AY150" s="120"/>
      <c r="AZ150" s="121"/>
      <c r="BA150" s="122"/>
      <c r="BB150" s="123"/>
      <c r="BC150" s="124"/>
      <c r="BD150" s="113"/>
      <c r="BE150" s="118"/>
      <c r="BF150" s="119"/>
      <c r="BG150" s="120"/>
      <c r="BH150" s="121"/>
      <c r="BI150" s="122"/>
      <c r="BJ150" s="123"/>
      <c r="BK150" s="121"/>
      <c r="BL150" s="124"/>
    </row>
    <row r="151" spans="1:64" ht="29.1" customHeight="1">
      <c r="A151" t="s">
        <v>967</v>
      </c>
      <c r="B151" s="16"/>
      <c r="C151" s="80"/>
      <c r="D151" s="71"/>
      <c r="E151" s="66"/>
      <c r="F151" s="69"/>
      <c r="G151" s="33"/>
      <c r="H151" s="63"/>
      <c r="I151" s="75"/>
      <c r="J151" s="80"/>
      <c r="K151" s="71"/>
      <c r="L151" s="66"/>
      <c r="M151" s="69"/>
      <c r="N151" s="33"/>
      <c r="O151" s="63"/>
      <c r="P151" s="75"/>
      <c r="Q151" s="80"/>
      <c r="R151" s="71"/>
      <c r="S151" s="66"/>
      <c r="T151" s="69"/>
      <c r="U151" s="33"/>
      <c r="V151" s="63"/>
      <c r="W151" s="75"/>
      <c r="X151" s="80"/>
      <c r="Y151" s="71"/>
      <c r="Z151" s="66"/>
      <c r="AA151" s="69"/>
      <c r="AB151" s="33"/>
      <c r="AC151" s="63"/>
      <c r="AD151" s="75"/>
      <c r="AE151" s="80"/>
      <c r="AF151" s="71"/>
      <c r="AG151" s="66"/>
      <c r="AH151" s="69"/>
      <c r="AI151" s="33"/>
      <c r="AJ151" s="63"/>
      <c r="AK151" s="75"/>
      <c r="AL151" s="80"/>
      <c r="AM151" s="71"/>
      <c r="AN151" s="66"/>
      <c r="AO151" s="69"/>
      <c r="AP151" s="33"/>
      <c r="AQ151" s="63"/>
      <c r="AR151" s="75"/>
      <c r="AT151" s="90"/>
      <c r="AU151" s="90"/>
      <c r="AW151" s="118"/>
      <c r="AX151" s="119"/>
      <c r="AY151" s="120"/>
      <c r="AZ151" s="121"/>
      <c r="BA151" s="122"/>
      <c r="BB151" s="123"/>
      <c r="BC151" s="124"/>
      <c r="BD151" s="113"/>
      <c r="BE151" s="118"/>
      <c r="BF151" s="119"/>
      <c r="BG151" s="120"/>
      <c r="BH151" s="121"/>
      <c r="BI151" s="122"/>
      <c r="BJ151" s="123"/>
      <c r="BK151" s="121"/>
      <c r="BL151" s="124"/>
    </row>
    <row r="152" spans="1:64" ht="29.1" customHeight="1">
      <c r="A152" t="s">
        <v>967</v>
      </c>
      <c r="B152" s="16"/>
      <c r="C152" s="80"/>
      <c r="D152" s="71"/>
      <c r="E152" s="66"/>
      <c r="F152" s="69"/>
      <c r="G152" s="33"/>
      <c r="H152" s="63"/>
      <c r="I152" s="75"/>
      <c r="J152" s="80"/>
      <c r="K152" s="71"/>
      <c r="L152" s="66"/>
      <c r="M152" s="69"/>
      <c r="N152" s="33"/>
      <c r="O152" s="63"/>
      <c r="P152" s="75"/>
      <c r="Q152" s="80"/>
      <c r="R152" s="71"/>
      <c r="S152" s="66"/>
      <c r="T152" s="69"/>
      <c r="U152" s="33"/>
      <c r="V152" s="63"/>
      <c r="W152" s="75"/>
      <c r="X152" s="80"/>
      <c r="Y152" s="71"/>
      <c r="Z152" s="66"/>
      <c r="AA152" s="69"/>
      <c r="AB152" s="33"/>
      <c r="AC152" s="63"/>
      <c r="AD152" s="75"/>
      <c r="AE152" s="80"/>
      <c r="AF152" s="71"/>
      <c r="AG152" s="66"/>
      <c r="AH152" s="69"/>
      <c r="AI152" s="33"/>
      <c r="AJ152" s="63"/>
      <c r="AK152" s="75"/>
      <c r="AL152" s="279" t="s">
        <v>503</v>
      </c>
      <c r="AM152" s="280"/>
      <c r="AN152" s="280"/>
      <c r="AO152" s="280"/>
      <c r="AP152" s="280"/>
      <c r="AQ152" s="280"/>
      <c r="AR152" s="281"/>
      <c r="AT152" s="90"/>
      <c r="AU152" s="90"/>
      <c r="AW152" s="118"/>
      <c r="AX152" s="119"/>
      <c r="AY152" s="120"/>
      <c r="AZ152" s="121"/>
      <c r="BA152" s="122"/>
      <c r="BB152" s="123"/>
      <c r="BC152" s="124"/>
      <c r="BD152" s="113"/>
      <c r="BE152" s="118"/>
      <c r="BF152" s="119"/>
      <c r="BG152" s="120"/>
      <c r="BH152" s="121"/>
      <c r="BI152" s="122"/>
      <c r="BJ152" s="123"/>
      <c r="BK152" s="121"/>
      <c r="BL152" s="124"/>
    </row>
    <row r="153" spans="1:64" ht="29.1" customHeight="1">
      <c r="A153" t="s">
        <v>967</v>
      </c>
      <c r="B153" s="16"/>
      <c r="C153" s="80"/>
      <c r="D153" s="71"/>
      <c r="E153" s="66"/>
      <c r="F153" s="69"/>
      <c r="G153" s="33"/>
      <c r="H153" s="63"/>
      <c r="I153" s="75"/>
      <c r="J153" s="80"/>
      <c r="K153" s="71"/>
      <c r="L153" s="66"/>
      <c r="M153" s="69"/>
      <c r="N153" s="33"/>
      <c r="O153" s="63"/>
      <c r="P153" s="75"/>
      <c r="Q153" s="80"/>
      <c r="R153" s="71"/>
      <c r="S153" s="66"/>
      <c r="T153" s="69"/>
      <c r="U153" s="33"/>
      <c r="V153" s="63"/>
      <c r="W153" s="75"/>
      <c r="X153" s="80"/>
      <c r="Y153" s="71"/>
      <c r="Z153" s="66"/>
      <c r="AA153" s="69"/>
      <c r="AB153" s="33"/>
      <c r="AC153" s="63"/>
      <c r="AD153" s="75"/>
      <c r="AE153" s="80"/>
      <c r="AF153" s="71"/>
      <c r="AG153" s="66"/>
      <c r="AH153" s="69"/>
      <c r="AI153" s="33"/>
      <c r="AJ153" s="63"/>
      <c r="AK153" s="75"/>
      <c r="AL153" s="164"/>
      <c r="AM153" s="170" t="s">
        <v>31</v>
      </c>
      <c r="AN153" s="165" t="s">
        <v>151</v>
      </c>
      <c r="AO153" s="74" t="s">
        <v>596</v>
      </c>
      <c r="AP153" s="166" t="s">
        <v>470</v>
      </c>
      <c r="AQ153" s="167"/>
      <c r="AR153" s="168"/>
      <c r="AT153" s="90"/>
      <c r="AU153" s="90"/>
      <c r="AW153" s="118"/>
      <c r="AX153" s="119"/>
      <c r="AY153" s="120"/>
      <c r="AZ153" s="121"/>
      <c r="BA153" s="122"/>
      <c r="BB153" s="123"/>
      <c r="BC153" s="124"/>
      <c r="BD153" s="113"/>
      <c r="BE153" s="118"/>
      <c r="BF153" s="119"/>
      <c r="BG153" s="120"/>
      <c r="BH153" s="121"/>
      <c r="BI153" s="122"/>
      <c r="BJ153" s="123"/>
      <c r="BK153" s="121"/>
      <c r="BL153" s="124"/>
    </row>
    <row r="154" spans="1:64" ht="29.1" customHeight="1">
      <c r="A154" t="s">
        <v>967</v>
      </c>
      <c r="B154" s="16"/>
      <c r="C154" s="80"/>
      <c r="D154" s="71"/>
      <c r="E154" s="66"/>
      <c r="F154" s="69"/>
      <c r="G154" s="33"/>
      <c r="H154" s="63"/>
      <c r="I154" s="75"/>
      <c r="J154" s="80"/>
      <c r="K154" s="71"/>
      <c r="L154" s="66"/>
      <c r="M154" s="69"/>
      <c r="N154" s="33"/>
      <c r="O154" s="63"/>
      <c r="P154" s="75"/>
      <c r="Q154" s="80"/>
      <c r="R154" s="71"/>
      <c r="S154" s="66"/>
      <c r="T154" s="69"/>
      <c r="U154" s="33"/>
      <c r="V154" s="63"/>
      <c r="W154" s="75"/>
      <c r="X154" s="80"/>
      <c r="Y154" s="71"/>
      <c r="Z154" s="66"/>
      <c r="AA154" s="69"/>
      <c r="AB154" s="33"/>
      <c r="AC154" s="63"/>
      <c r="AD154" s="75"/>
      <c r="AE154" s="80"/>
      <c r="AF154" s="71"/>
      <c r="AG154" s="66"/>
      <c r="AH154" s="69"/>
      <c r="AI154" s="33"/>
      <c r="AJ154" s="63"/>
      <c r="AK154" s="75"/>
      <c r="AL154" s="76"/>
      <c r="AM154" s="71"/>
      <c r="AN154" s="66"/>
      <c r="AO154" s="32"/>
      <c r="AP154" s="33"/>
      <c r="AQ154" s="63"/>
      <c r="AR154" s="75"/>
      <c r="AT154" s="90"/>
      <c r="AU154" s="90"/>
      <c r="AW154" s="118"/>
      <c r="AX154" s="119"/>
      <c r="AY154" s="120"/>
      <c r="AZ154" s="121"/>
      <c r="BA154" s="122"/>
      <c r="BB154" s="123"/>
      <c r="BC154" s="124"/>
      <c r="BD154" s="113"/>
      <c r="BE154" s="118"/>
      <c r="BF154" s="119"/>
      <c r="BG154" s="120"/>
      <c r="BH154" s="121"/>
      <c r="BI154" s="122"/>
      <c r="BJ154" s="123"/>
      <c r="BK154" s="121"/>
      <c r="BL154" s="124"/>
    </row>
    <row r="155" spans="1:64" ht="29.1" customHeight="1">
      <c r="A155" t="s">
        <v>967</v>
      </c>
      <c r="B155" s="16"/>
      <c r="C155" s="80"/>
      <c r="D155" s="71"/>
      <c r="E155" s="66"/>
      <c r="F155" s="69"/>
      <c r="G155" s="33"/>
      <c r="H155" s="63"/>
      <c r="I155" s="75"/>
      <c r="J155" s="80"/>
      <c r="K155" s="71"/>
      <c r="L155" s="66"/>
      <c r="M155" s="69"/>
      <c r="N155" s="33"/>
      <c r="O155" s="63"/>
      <c r="P155" s="75"/>
      <c r="Q155" s="80"/>
      <c r="R155" s="71"/>
      <c r="S155" s="66"/>
      <c r="T155" s="69"/>
      <c r="U155" s="33"/>
      <c r="V155" s="63"/>
      <c r="W155" s="75"/>
      <c r="X155" s="80"/>
      <c r="Y155" s="71"/>
      <c r="Z155" s="66"/>
      <c r="AA155" s="69"/>
      <c r="AB155" s="33"/>
      <c r="AC155" s="63"/>
      <c r="AD155" s="75"/>
      <c r="AE155" s="80"/>
      <c r="AF155" s="71"/>
      <c r="AG155" s="66"/>
      <c r="AH155" s="69"/>
      <c r="AI155" s="33"/>
      <c r="AJ155" s="63"/>
      <c r="AK155" s="75"/>
      <c r="AL155" s="76"/>
      <c r="AM155" s="71"/>
      <c r="AN155" s="66"/>
      <c r="AO155" s="32"/>
      <c r="AP155" s="33"/>
      <c r="AQ155" s="63"/>
      <c r="AR155" s="75"/>
      <c r="AT155" s="90"/>
      <c r="AU155" s="90"/>
      <c r="AW155" s="118"/>
      <c r="AX155" s="119"/>
      <c r="AY155" s="120"/>
      <c r="AZ155" s="121"/>
      <c r="BA155" s="122"/>
      <c r="BB155" s="123"/>
      <c r="BC155" s="124"/>
      <c r="BD155" s="113"/>
      <c r="BE155" s="118"/>
      <c r="BF155" s="119"/>
      <c r="BG155" s="120"/>
      <c r="BH155" s="121"/>
      <c r="BI155" s="122"/>
      <c r="BJ155" s="123"/>
      <c r="BK155" s="121"/>
      <c r="BL155" s="124"/>
    </row>
    <row r="156" spans="1:64" ht="29.1" customHeight="1">
      <c r="A156" t="s">
        <v>967</v>
      </c>
      <c r="B156" s="16"/>
      <c r="C156" s="80"/>
      <c r="D156" s="71"/>
      <c r="E156" s="66"/>
      <c r="F156" s="69"/>
      <c r="G156" s="33"/>
      <c r="H156" s="63"/>
      <c r="I156" s="75"/>
      <c r="J156" s="80"/>
      <c r="K156" s="71"/>
      <c r="L156" s="66"/>
      <c r="M156" s="69"/>
      <c r="N156" s="33"/>
      <c r="O156" s="63"/>
      <c r="P156" s="75"/>
      <c r="Q156" s="80"/>
      <c r="R156" s="71"/>
      <c r="S156" s="66"/>
      <c r="T156" s="69"/>
      <c r="U156" s="33"/>
      <c r="V156" s="63"/>
      <c r="W156" s="75"/>
      <c r="X156" s="80"/>
      <c r="Y156" s="71"/>
      <c r="Z156" s="66"/>
      <c r="AA156" s="69"/>
      <c r="AB156" s="33"/>
      <c r="AC156" s="63"/>
      <c r="AD156" s="75"/>
      <c r="AE156" s="80"/>
      <c r="AF156" s="71"/>
      <c r="AG156" s="66"/>
      <c r="AH156" s="69"/>
      <c r="AI156" s="33"/>
      <c r="AJ156" s="63"/>
      <c r="AK156" s="75"/>
      <c r="AL156" s="76"/>
      <c r="AM156" s="71"/>
      <c r="AN156" s="66"/>
      <c r="AO156" s="32"/>
      <c r="AP156" s="33"/>
      <c r="AQ156" s="63"/>
      <c r="AR156" s="75"/>
      <c r="AT156" s="90"/>
      <c r="AU156" s="90"/>
      <c r="AW156" s="118"/>
      <c r="AX156" s="119"/>
      <c r="AY156" s="120"/>
      <c r="AZ156" s="121"/>
      <c r="BA156" s="122"/>
      <c r="BB156" s="123"/>
      <c r="BC156" s="124"/>
      <c r="BD156" s="113"/>
      <c r="BE156" s="118"/>
      <c r="BF156" s="119"/>
      <c r="BG156" s="120"/>
      <c r="BH156" s="121"/>
      <c r="BI156" s="122"/>
      <c r="BJ156" s="123"/>
      <c r="BK156" s="121"/>
      <c r="BL156" s="124"/>
    </row>
    <row r="157" spans="1:64" ht="29.1" customHeight="1">
      <c r="A157" t="s">
        <v>967</v>
      </c>
      <c r="B157" s="16"/>
      <c r="C157" s="80"/>
      <c r="D157" s="71"/>
      <c r="E157" s="66"/>
      <c r="F157" s="69"/>
      <c r="G157" s="33"/>
      <c r="H157" s="63"/>
      <c r="I157" s="75"/>
      <c r="J157" s="80"/>
      <c r="K157" s="71"/>
      <c r="L157" s="66"/>
      <c r="M157" s="69"/>
      <c r="N157" s="33"/>
      <c r="O157" s="63"/>
      <c r="P157" s="75"/>
      <c r="Q157" s="80"/>
      <c r="R157" s="71"/>
      <c r="S157" s="66"/>
      <c r="T157" s="69"/>
      <c r="U157" s="33"/>
      <c r="V157" s="63"/>
      <c r="W157" s="75"/>
      <c r="X157" s="80"/>
      <c r="Y157" s="71"/>
      <c r="Z157" s="66"/>
      <c r="AA157" s="69"/>
      <c r="AB157" s="33"/>
      <c r="AC157" s="63"/>
      <c r="AD157" s="75"/>
      <c r="AE157" s="80"/>
      <c r="AF157" s="71"/>
      <c r="AG157" s="66"/>
      <c r="AH157" s="69"/>
      <c r="AI157" s="33"/>
      <c r="AJ157" s="63"/>
      <c r="AK157" s="75"/>
      <c r="AL157" s="76"/>
      <c r="AM157" s="71" t="s">
        <v>29</v>
      </c>
      <c r="AN157" s="66"/>
      <c r="AO157" s="32" t="s">
        <v>497</v>
      </c>
      <c r="AP157" s="33">
        <f>SUM(AP153:AP155)</f>
        <v>0</v>
      </c>
      <c r="AQ157" s="262">
        <f>SUM(AQ153)</f>
        <v>0</v>
      </c>
      <c r="AR157" s="263"/>
      <c r="AT157" s="90"/>
      <c r="AU157" s="90"/>
      <c r="AW157" s="118"/>
      <c r="AX157" s="119"/>
      <c r="AY157" s="120"/>
      <c r="AZ157" s="121"/>
      <c r="BA157" s="122"/>
      <c r="BB157" s="123"/>
      <c r="BC157" s="124"/>
      <c r="BD157" s="113"/>
      <c r="BE157" s="118"/>
      <c r="BF157" s="119"/>
      <c r="BG157" s="120"/>
      <c r="BH157" s="121"/>
      <c r="BI157" s="122"/>
      <c r="BJ157" s="123"/>
      <c r="BK157" s="121"/>
      <c r="BL157" s="124"/>
    </row>
    <row r="158" spans="1:64" ht="29.1" customHeight="1">
      <c r="A158" t="s">
        <v>967</v>
      </c>
      <c r="B158" s="16"/>
      <c r="C158" s="80"/>
      <c r="D158" s="71"/>
      <c r="E158" s="66"/>
      <c r="F158" s="69"/>
      <c r="G158" s="33"/>
      <c r="H158" s="63"/>
      <c r="I158" s="75"/>
      <c r="J158" s="80"/>
      <c r="K158" s="71"/>
      <c r="L158" s="66"/>
      <c r="M158" s="69"/>
      <c r="N158" s="33"/>
      <c r="O158" s="63"/>
      <c r="P158" s="75"/>
      <c r="Q158" s="80"/>
      <c r="R158" s="71"/>
      <c r="S158" s="66"/>
      <c r="T158" s="69"/>
      <c r="U158" s="33"/>
      <c r="V158" s="63"/>
      <c r="W158" s="75"/>
      <c r="X158" s="80"/>
      <c r="Y158" s="71"/>
      <c r="Z158" s="66"/>
      <c r="AA158" s="69"/>
      <c r="AB158" s="33"/>
      <c r="AC158" s="63"/>
      <c r="AD158" s="75"/>
      <c r="AE158" s="80"/>
      <c r="AF158" s="71"/>
      <c r="AG158" s="66"/>
      <c r="AH158" s="69"/>
      <c r="AI158" s="33"/>
      <c r="AJ158" s="63"/>
      <c r="AK158" s="75"/>
      <c r="AL158" s="80"/>
      <c r="AM158" s="71"/>
      <c r="AN158" s="66"/>
      <c r="AO158" s="69"/>
      <c r="AP158" s="33"/>
      <c r="AQ158" s="63"/>
      <c r="AR158" s="75"/>
      <c r="AT158" s="90"/>
      <c r="AU158" s="90"/>
      <c r="AW158" s="118"/>
      <c r="AX158" s="119"/>
      <c r="AY158" s="120"/>
      <c r="AZ158" s="121"/>
      <c r="BA158" s="122"/>
      <c r="BB158" s="123"/>
      <c r="BC158" s="124"/>
      <c r="BD158" s="113"/>
      <c r="BE158" s="118"/>
      <c r="BF158" s="119"/>
      <c r="BG158" s="120"/>
      <c r="BH158" s="121"/>
      <c r="BI158" s="122"/>
      <c r="BJ158" s="123"/>
      <c r="BK158" s="121"/>
      <c r="BL158" s="124"/>
    </row>
    <row r="159" spans="1:64" ht="29.1" customHeight="1">
      <c r="A159" t="s">
        <v>967</v>
      </c>
      <c r="B159" s="16"/>
      <c r="C159" s="80"/>
      <c r="D159" s="71"/>
      <c r="E159" s="66"/>
      <c r="F159" s="69"/>
      <c r="G159" s="33"/>
      <c r="H159" s="63"/>
      <c r="I159" s="75"/>
      <c r="J159" s="80"/>
      <c r="K159" s="71"/>
      <c r="L159" s="66"/>
      <c r="M159" s="69"/>
      <c r="N159" s="33"/>
      <c r="O159" s="63"/>
      <c r="P159" s="75"/>
      <c r="Q159" s="80"/>
      <c r="R159" s="71"/>
      <c r="S159" s="66"/>
      <c r="T159" s="69"/>
      <c r="U159" s="33"/>
      <c r="V159" s="63"/>
      <c r="W159" s="75"/>
      <c r="X159" s="80"/>
      <c r="Y159" s="71"/>
      <c r="Z159" s="66"/>
      <c r="AA159" s="69"/>
      <c r="AB159" s="33"/>
      <c r="AC159" s="63"/>
      <c r="AD159" s="75"/>
      <c r="AE159" s="80"/>
      <c r="AF159" s="71"/>
      <c r="AG159" s="66"/>
      <c r="AH159" s="69"/>
      <c r="AI159" s="33"/>
      <c r="AJ159" s="63"/>
      <c r="AK159" s="75"/>
      <c r="AL159" s="80"/>
      <c r="AM159" s="71"/>
      <c r="AN159" s="66"/>
      <c r="AO159" s="69"/>
      <c r="AP159" s="33"/>
      <c r="AQ159" s="63"/>
      <c r="AR159" s="75"/>
      <c r="AT159" s="90"/>
      <c r="AU159" s="90"/>
      <c r="AW159" s="118"/>
      <c r="AX159" s="119"/>
      <c r="AY159" s="120"/>
      <c r="AZ159" s="121"/>
      <c r="BA159" s="122"/>
      <c r="BB159" s="123"/>
      <c r="BC159" s="124"/>
      <c r="BD159" s="113"/>
      <c r="BE159" s="118"/>
      <c r="BF159" s="119"/>
      <c r="BG159" s="120"/>
      <c r="BH159" s="121"/>
      <c r="BI159" s="122"/>
      <c r="BJ159" s="123"/>
      <c r="BK159" s="121"/>
      <c r="BL159" s="124"/>
    </row>
    <row r="160" spans="1:64" ht="29.1" customHeight="1">
      <c r="A160" t="s">
        <v>967</v>
      </c>
      <c r="B160" s="16"/>
      <c r="C160" s="80"/>
      <c r="D160" s="71"/>
      <c r="E160" s="66"/>
      <c r="F160" s="69"/>
      <c r="G160" s="33"/>
      <c r="H160" s="63"/>
      <c r="I160" s="75"/>
      <c r="J160" s="80"/>
      <c r="K160" s="71"/>
      <c r="L160" s="66"/>
      <c r="M160" s="69"/>
      <c r="N160" s="33"/>
      <c r="O160" s="63"/>
      <c r="P160" s="75"/>
      <c r="Q160" s="80"/>
      <c r="R160" s="71"/>
      <c r="S160" s="66"/>
      <c r="T160" s="69"/>
      <c r="U160" s="33"/>
      <c r="V160" s="63"/>
      <c r="W160" s="75"/>
      <c r="X160" s="80"/>
      <c r="Y160" s="71"/>
      <c r="Z160" s="66"/>
      <c r="AA160" s="69"/>
      <c r="AB160" s="33"/>
      <c r="AC160" s="63"/>
      <c r="AD160" s="75"/>
      <c r="AE160" s="80"/>
      <c r="AF160" s="71"/>
      <c r="AG160" s="66"/>
      <c r="AH160" s="69"/>
      <c r="AI160" s="33"/>
      <c r="AJ160" s="63"/>
      <c r="AK160" s="75"/>
      <c r="AL160" s="80"/>
      <c r="AM160" s="71"/>
      <c r="AN160" s="66"/>
      <c r="AO160" s="69"/>
      <c r="AP160" s="33"/>
      <c r="AQ160" s="63"/>
      <c r="AR160" s="75"/>
      <c r="AT160" s="90"/>
      <c r="AU160" s="90"/>
      <c r="AW160" s="118"/>
      <c r="AX160" s="119"/>
      <c r="AY160" s="120"/>
      <c r="AZ160" s="121"/>
      <c r="BA160" s="122"/>
      <c r="BB160" s="123"/>
      <c r="BC160" s="124"/>
      <c r="BD160" s="113"/>
      <c r="BE160" s="118"/>
      <c r="BF160" s="119"/>
      <c r="BG160" s="120"/>
      <c r="BH160" s="121"/>
      <c r="BI160" s="122"/>
      <c r="BJ160" s="123"/>
      <c r="BK160" s="121"/>
      <c r="BL160" s="124"/>
    </row>
    <row r="161" spans="1:64" ht="29.1" customHeight="1">
      <c r="A161" t="s">
        <v>967</v>
      </c>
      <c r="B161" s="16"/>
      <c r="C161" s="80"/>
      <c r="D161" s="71"/>
      <c r="E161" s="66"/>
      <c r="F161" s="69"/>
      <c r="G161" s="33"/>
      <c r="H161" s="63"/>
      <c r="I161" s="75"/>
      <c r="J161" s="80"/>
      <c r="K161" s="71"/>
      <c r="L161" s="66"/>
      <c r="M161" s="69"/>
      <c r="N161" s="33"/>
      <c r="O161" s="63"/>
      <c r="P161" s="75"/>
      <c r="Q161" s="80"/>
      <c r="R161" s="71"/>
      <c r="S161" s="66"/>
      <c r="T161" s="69"/>
      <c r="U161" s="33"/>
      <c r="V161" s="63"/>
      <c r="W161" s="75"/>
      <c r="X161" s="80"/>
      <c r="Y161" s="71"/>
      <c r="Z161" s="66"/>
      <c r="AA161" s="69"/>
      <c r="AB161" s="33"/>
      <c r="AC161" s="63"/>
      <c r="AD161" s="75"/>
      <c r="AE161" s="80"/>
      <c r="AF161" s="71"/>
      <c r="AG161" s="66"/>
      <c r="AH161" s="69"/>
      <c r="AI161" s="33"/>
      <c r="AJ161" s="63"/>
      <c r="AK161" s="75"/>
      <c r="AL161" s="80"/>
      <c r="AM161" s="71"/>
      <c r="AN161" s="66"/>
      <c r="AO161" s="69"/>
      <c r="AP161" s="33"/>
      <c r="AQ161" s="63"/>
      <c r="AR161" s="75"/>
      <c r="AT161" s="90"/>
      <c r="AU161" s="90"/>
      <c r="AW161" s="118"/>
      <c r="AX161" s="119"/>
      <c r="AY161" s="120"/>
      <c r="AZ161" s="121"/>
      <c r="BA161" s="122"/>
      <c r="BB161" s="123"/>
      <c r="BC161" s="124"/>
      <c r="BD161" s="113"/>
      <c r="BE161" s="118"/>
      <c r="BF161" s="119"/>
      <c r="BG161" s="120"/>
      <c r="BH161" s="121"/>
      <c r="BI161" s="122"/>
      <c r="BJ161" s="123"/>
      <c r="BK161" s="121"/>
      <c r="BL161" s="124"/>
    </row>
    <row r="162" spans="1:64" ht="29.1" customHeight="1">
      <c r="A162" t="s">
        <v>967</v>
      </c>
      <c r="B162" s="16"/>
      <c r="C162" s="80"/>
      <c r="D162" s="71"/>
      <c r="E162" s="66"/>
      <c r="F162" s="69"/>
      <c r="G162" s="33"/>
      <c r="H162" s="63"/>
      <c r="I162" s="75"/>
      <c r="J162" s="80"/>
      <c r="K162" s="71"/>
      <c r="L162" s="66"/>
      <c r="M162" s="69"/>
      <c r="N162" s="33"/>
      <c r="O162" s="63"/>
      <c r="P162" s="75"/>
      <c r="Q162" s="80"/>
      <c r="R162" s="71"/>
      <c r="S162" s="66"/>
      <c r="T162" s="69"/>
      <c r="U162" s="33"/>
      <c r="V162" s="63"/>
      <c r="W162" s="75"/>
      <c r="X162" s="80"/>
      <c r="Y162" s="71"/>
      <c r="Z162" s="66"/>
      <c r="AA162" s="69"/>
      <c r="AB162" s="33"/>
      <c r="AC162" s="63"/>
      <c r="AD162" s="75"/>
      <c r="AE162" s="80"/>
      <c r="AF162" s="71"/>
      <c r="AG162" s="66"/>
      <c r="AH162" s="69"/>
      <c r="AI162" s="33"/>
      <c r="AJ162" s="63"/>
      <c r="AK162" s="75"/>
      <c r="AL162" s="80"/>
      <c r="AM162" s="71"/>
      <c r="AN162" s="66"/>
      <c r="AO162" s="69"/>
      <c r="AP162" s="33"/>
      <c r="AQ162" s="63"/>
      <c r="AR162" s="75"/>
      <c r="AT162" s="90"/>
      <c r="AU162" s="90"/>
      <c r="AW162" s="118"/>
      <c r="AX162" s="119"/>
      <c r="AY162" s="120"/>
      <c r="AZ162" s="121"/>
      <c r="BA162" s="122"/>
      <c r="BB162" s="123"/>
      <c r="BC162" s="124"/>
      <c r="BD162" s="113"/>
      <c r="BE162" s="118"/>
      <c r="BF162" s="119"/>
      <c r="BG162" s="120"/>
      <c r="BH162" s="121"/>
      <c r="BI162" s="122"/>
      <c r="BJ162" s="123"/>
      <c r="BK162" s="121"/>
      <c r="BL162" s="124"/>
    </row>
    <row r="163" spans="1:64" ht="29.1" customHeight="1">
      <c r="A163" t="s">
        <v>967</v>
      </c>
      <c r="B163" s="16"/>
      <c r="C163" s="80"/>
      <c r="D163" s="71"/>
      <c r="E163" s="66"/>
      <c r="F163" s="69"/>
      <c r="G163" s="33"/>
      <c r="H163" s="63"/>
      <c r="I163" s="75"/>
      <c r="J163" s="80"/>
      <c r="K163" s="71"/>
      <c r="L163" s="66"/>
      <c r="M163" s="69"/>
      <c r="N163" s="33"/>
      <c r="O163" s="63"/>
      <c r="P163" s="75"/>
      <c r="Q163" s="80"/>
      <c r="R163" s="71"/>
      <c r="S163" s="66"/>
      <c r="T163" s="69"/>
      <c r="U163" s="33"/>
      <c r="V163" s="63"/>
      <c r="W163" s="75"/>
      <c r="X163" s="80"/>
      <c r="Y163" s="71"/>
      <c r="Z163" s="66"/>
      <c r="AA163" s="69"/>
      <c r="AB163" s="33"/>
      <c r="AC163" s="63"/>
      <c r="AD163" s="75"/>
      <c r="AE163" s="80"/>
      <c r="AF163" s="71"/>
      <c r="AG163" s="66"/>
      <c r="AH163" s="69"/>
      <c r="AI163" s="33"/>
      <c r="AJ163" s="63"/>
      <c r="AK163" s="75"/>
      <c r="AL163" s="80"/>
      <c r="AM163" s="71"/>
      <c r="AN163" s="66"/>
      <c r="AO163" s="69"/>
      <c r="AP163" s="33"/>
      <c r="AQ163" s="63"/>
      <c r="AR163" s="75"/>
      <c r="AT163" s="90"/>
      <c r="AU163" s="90"/>
      <c r="AW163" s="118"/>
      <c r="AX163" s="119"/>
      <c r="AY163" s="120"/>
      <c r="AZ163" s="121"/>
      <c r="BA163" s="122"/>
      <c r="BB163" s="123"/>
      <c r="BC163" s="124"/>
      <c r="BD163" s="113"/>
      <c r="BE163" s="118"/>
      <c r="BF163" s="119"/>
      <c r="BG163" s="120"/>
      <c r="BH163" s="121"/>
      <c r="BI163" s="122"/>
      <c r="BJ163" s="123"/>
      <c r="BK163" s="121"/>
      <c r="BL163" s="124"/>
    </row>
    <row r="164" spans="1:64" ht="29.1" customHeight="1">
      <c r="A164" t="s">
        <v>967</v>
      </c>
      <c r="B164" s="16"/>
      <c r="C164" s="80"/>
      <c r="D164" s="71"/>
      <c r="E164" s="66"/>
      <c r="F164" s="69"/>
      <c r="G164" s="33"/>
      <c r="H164" s="63"/>
      <c r="I164" s="75"/>
      <c r="J164" s="80"/>
      <c r="K164" s="71"/>
      <c r="L164" s="66"/>
      <c r="M164" s="69"/>
      <c r="N164" s="33"/>
      <c r="O164" s="63"/>
      <c r="P164" s="75"/>
      <c r="Q164" s="80"/>
      <c r="R164" s="71"/>
      <c r="S164" s="66"/>
      <c r="T164" s="69"/>
      <c r="U164" s="33"/>
      <c r="V164" s="63"/>
      <c r="W164" s="75"/>
      <c r="X164" s="80"/>
      <c r="Y164" s="71"/>
      <c r="Z164" s="66"/>
      <c r="AA164" s="69"/>
      <c r="AB164" s="33"/>
      <c r="AC164" s="63"/>
      <c r="AD164" s="75"/>
      <c r="AE164" s="80"/>
      <c r="AF164" s="71"/>
      <c r="AG164" s="66"/>
      <c r="AH164" s="69"/>
      <c r="AI164" s="33"/>
      <c r="AJ164" s="63"/>
      <c r="AK164" s="75"/>
      <c r="AL164" s="80"/>
      <c r="AM164" s="71"/>
      <c r="AN164" s="66"/>
      <c r="AO164" s="69"/>
      <c r="AP164" s="33"/>
      <c r="AQ164" s="63"/>
      <c r="AR164" s="75"/>
      <c r="AT164" s="90"/>
      <c r="AU164" s="90"/>
      <c r="AW164" s="118"/>
      <c r="AX164" s="119"/>
      <c r="AY164" s="120"/>
      <c r="AZ164" s="121"/>
      <c r="BA164" s="122"/>
      <c r="BB164" s="123"/>
      <c r="BC164" s="124"/>
      <c r="BD164" s="113"/>
      <c r="BE164" s="118"/>
      <c r="BF164" s="119"/>
      <c r="BG164" s="120"/>
      <c r="BH164" s="121"/>
      <c r="BI164" s="122"/>
      <c r="BJ164" s="123"/>
      <c r="BK164" s="121"/>
      <c r="BL164" s="124"/>
    </row>
    <row r="165" spans="1:64" ht="29.1" customHeight="1">
      <c r="A165" t="s">
        <v>967</v>
      </c>
      <c r="B165" s="16"/>
      <c r="C165" s="80"/>
      <c r="D165" s="71"/>
      <c r="E165" s="66"/>
      <c r="F165" s="69"/>
      <c r="G165" s="33"/>
      <c r="H165" s="63"/>
      <c r="I165" s="75"/>
      <c r="J165" s="80"/>
      <c r="K165" s="71"/>
      <c r="L165" s="66"/>
      <c r="M165" s="69"/>
      <c r="N165" s="33"/>
      <c r="O165" s="63"/>
      <c r="P165" s="75"/>
      <c r="Q165" s="80"/>
      <c r="R165" s="71"/>
      <c r="S165" s="66"/>
      <c r="T165" s="69"/>
      <c r="U165" s="33"/>
      <c r="V165" s="63"/>
      <c r="W165" s="75"/>
      <c r="X165" s="80"/>
      <c r="Y165" s="71"/>
      <c r="Z165" s="66"/>
      <c r="AA165" s="69"/>
      <c r="AB165" s="33"/>
      <c r="AC165" s="63"/>
      <c r="AD165" s="75"/>
      <c r="AE165" s="80"/>
      <c r="AF165" s="71"/>
      <c r="AG165" s="66"/>
      <c r="AH165" s="69"/>
      <c r="AI165" s="33"/>
      <c r="AJ165" s="63"/>
      <c r="AK165" s="75"/>
      <c r="AL165" s="80"/>
      <c r="AM165" s="71"/>
      <c r="AN165" s="66"/>
      <c r="AO165" s="69"/>
      <c r="AP165" s="33"/>
      <c r="AQ165" s="63"/>
      <c r="AR165" s="75"/>
      <c r="AT165" s="90"/>
      <c r="AU165" s="90"/>
      <c r="AW165" s="118"/>
      <c r="AX165" s="119"/>
      <c r="AY165" s="120"/>
      <c r="AZ165" s="121"/>
      <c r="BA165" s="122"/>
      <c r="BB165" s="123"/>
      <c r="BC165" s="124"/>
      <c r="BD165" s="113"/>
      <c r="BE165" s="118"/>
      <c r="BF165" s="119"/>
      <c r="BG165" s="120"/>
      <c r="BH165" s="121"/>
      <c r="BI165" s="122"/>
      <c r="BJ165" s="123"/>
      <c r="BK165" s="121"/>
      <c r="BL165" s="124"/>
    </row>
    <row r="166" spans="1:64" ht="29.1" customHeight="1">
      <c r="A166" t="s">
        <v>968</v>
      </c>
      <c r="B166" s="42" t="s">
        <v>22</v>
      </c>
      <c r="C166" s="43" t="s">
        <v>69</v>
      </c>
      <c r="D166" s="44" t="s">
        <v>69</v>
      </c>
      <c r="E166" s="45"/>
      <c r="F166" s="44"/>
      <c r="G166" s="81">
        <f>SUM(G149)</f>
        <v>5200</v>
      </c>
      <c r="H166" s="282">
        <f>SUM(H149)</f>
        <v>0</v>
      </c>
      <c r="I166" s="263"/>
      <c r="J166" s="43"/>
      <c r="K166" s="44" t="s">
        <v>69</v>
      </c>
      <c r="L166" s="45"/>
      <c r="M166" s="44"/>
      <c r="N166" s="81">
        <f>SUM(N149)</f>
        <v>1950</v>
      </c>
      <c r="O166" s="282">
        <f>SUM(O149)</f>
        <v>0</v>
      </c>
      <c r="P166" s="263"/>
      <c r="Q166" s="43"/>
      <c r="R166" s="72" t="s">
        <v>69</v>
      </c>
      <c r="S166" s="45"/>
      <c r="T166" s="44"/>
      <c r="U166" s="81">
        <f>SUM(U149)</f>
        <v>4100</v>
      </c>
      <c r="V166" s="282">
        <f>SUM(V149)</f>
        <v>0</v>
      </c>
      <c r="W166" s="263"/>
      <c r="X166" s="43"/>
      <c r="Y166" s="72" t="s">
        <v>69</v>
      </c>
      <c r="Z166" s="45"/>
      <c r="AA166" s="44"/>
      <c r="AB166" s="81">
        <f>SUM(AB149)</f>
        <v>25600</v>
      </c>
      <c r="AC166" s="282">
        <f>SUM(AC149)</f>
        <v>0</v>
      </c>
      <c r="AD166" s="263"/>
      <c r="AE166" s="283" t="s">
        <v>69</v>
      </c>
      <c r="AF166" s="280"/>
      <c r="AG166" s="280"/>
      <c r="AH166" s="281"/>
      <c r="AI166" s="81">
        <f>SUM(AI149)</f>
        <v>1600</v>
      </c>
      <c r="AJ166" s="282">
        <f>SUM(AJ149)</f>
        <v>0</v>
      </c>
      <c r="AK166" s="263"/>
      <c r="AL166" s="43"/>
      <c r="AM166" s="72" t="s">
        <v>69</v>
      </c>
      <c r="AN166" s="45"/>
      <c r="AO166" s="44"/>
      <c r="AP166" s="81">
        <f>SUM(AP149)</f>
        <v>0</v>
      </c>
      <c r="AQ166" s="282">
        <f>SUM(AQ149)</f>
        <v>0</v>
      </c>
      <c r="AR166" s="263"/>
      <c r="AT166" s="90"/>
      <c r="AU166" s="90"/>
      <c r="AW166" s="118"/>
      <c r="AX166" s="119"/>
      <c r="AY166" s="120"/>
      <c r="AZ166" s="121"/>
      <c r="BA166" s="122"/>
      <c r="BB166" s="123"/>
      <c r="BC166" s="124"/>
      <c r="BD166" s="113"/>
      <c r="BE166" s="118"/>
      <c r="BF166" s="119"/>
      <c r="BG166" s="120"/>
      <c r="BH166" s="121"/>
      <c r="BI166" s="122"/>
      <c r="BJ166" s="123"/>
      <c r="BK166" s="121"/>
      <c r="BL166" s="124"/>
    </row>
    <row r="167" spans="1:64" ht="29.1" customHeight="1">
      <c r="A167" t="s">
        <v>968</v>
      </c>
      <c r="C167" t="s">
        <v>1191</v>
      </c>
      <c r="AL167" s="284" t="s">
        <v>490</v>
      </c>
      <c r="AM167" s="284"/>
      <c r="AN167" s="284"/>
      <c r="AO167" s="284"/>
      <c r="AP167" s="285">
        <f>SUM(H166,O166,V166,AQ166,AC166,AJ166)</f>
        <v>0</v>
      </c>
      <c r="AQ167" s="286"/>
      <c r="AR167" s="286"/>
      <c r="AT167" s="90"/>
      <c r="AU167" s="90"/>
      <c r="AW167" s="118"/>
      <c r="AX167" s="119"/>
      <c r="AY167" s="120"/>
      <c r="AZ167" s="121"/>
      <c r="BA167" s="122"/>
      <c r="BB167" s="123"/>
      <c r="BC167" s="124"/>
      <c r="BD167" s="113"/>
      <c r="BE167" s="118"/>
      <c r="BF167" s="119"/>
      <c r="BG167" s="120"/>
      <c r="BH167" s="121"/>
      <c r="BI167" s="122"/>
      <c r="BJ167" s="123"/>
      <c r="BK167" s="121"/>
      <c r="BL167" s="124"/>
    </row>
    <row r="168" spans="1:64" ht="29.1" customHeight="1">
      <c r="A168" t="s">
        <v>968</v>
      </c>
      <c r="C168" t="s">
        <v>23</v>
      </c>
      <c r="AL168" t="s">
        <v>24</v>
      </c>
      <c r="AR168" s="158" t="str">
        <f>基本・配布部数合計!$T$38</f>
        <v>2022.05.18</v>
      </c>
      <c r="AT168" s="90"/>
      <c r="AU168" s="90"/>
      <c r="AW168" s="118"/>
      <c r="AX168" s="119"/>
      <c r="AY168" s="120"/>
      <c r="AZ168" s="121"/>
      <c r="BA168" s="122"/>
      <c r="BB168" s="123"/>
      <c r="BC168" s="124"/>
      <c r="BD168" s="113"/>
      <c r="BE168" s="118"/>
      <c r="BF168" s="119"/>
      <c r="BG168" s="120"/>
      <c r="BH168" s="121"/>
      <c r="BI168" s="122"/>
      <c r="BJ168" s="123"/>
      <c r="BK168" s="121"/>
      <c r="BL168" s="124"/>
    </row>
    <row r="169" spans="1:64" ht="16.5" customHeight="1">
      <c r="A169" t="s">
        <v>968</v>
      </c>
      <c r="B169" s="254" t="s">
        <v>484</v>
      </c>
      <c r="C169" s="255"/>
      <c r="D169" s="255"/>
      <c r="E169" s="255"/>
      <c r="F169" s="255"/>
      <c r="G169" s="256"/>
      <c r="H169" s="3" t="s">
        <v>478</v>
      </c>
      <c r="I169" s="4"/>
      <c r="J169" s="77"/>
      <c r="K169" s="77"/>
      <c r="L169" s="78"/>
      <c r="M169" s="5" t="s">
        <v>16</v>
      </c>
      <c r="N169" s="6"/>
      <c r="O169" s="6"/>
      <c r="P169" s="6"/>
      <c r="Q169" s="6"/>
      <c r="R169" s="6"/>
      <c r="S169" s="6"/>
      <c r="T169" s="6"/>
      <c r="U169" s="6"/>
      <c r="V169" s="6"/>
      <c r="W169" s="7"/>
      <c r="X169" s="5" t="s">
        <v>13</v>
      </c>
      <c r="Y169" s="6"/>
      <c r="Z169" s="6"/>
      <c r="AA169" s="6"/>
      <c r="AB169" s="6"/>
      <c r="AC169" s="7"/>
      <c r="AD169" s="8" t="s">
        <v>14</v>
      </c>
      <c r="AE169" s="79"/>
      <c r="AF169" s="79"/>
      <c r="AG169" s="79"/>
      <c r="AH169" s="9"/>
      <c r="AI169" s="5" t="s">
        <v>17</v>
      </c>
      <c r="AJ169" s="6"/>
      <c r="AK169" s="6"/>
      <c r="AL169" s="6"/>
      <c r="AM169" s="7"/>
      <c r="AN169" s="5" t="s">
        <v>1032</v>
      </c>
      <c r="AO169" s="78"/>
      <c r="AP169" s="257">
        <f>基本・配布部数合計!$R$38</f>
        <v>44713</v>
      </c>
      <c r="AQ169" s="253"/>
      <c r="AR169" s="253"/>
      <c r="AT169" s="90"/>
      <c r="AU169" s="90"/>
      <c r="AW169" s="118"/>
      <c r="AX169" s="119"/>
      <c r="AY169" s="120"/>
      <c r="AZ169" s="121"/>
      <c r="BA169" s="122"/>
      <c r="BB169" s="123"/>
      <c r="BC169" s="124"/>
      <c r="BD169" s="113"/>
      <c r="BE169" s="118"/>
      <c r="BF169" s="119"/>
      <c r="BG169" s="120"/>
      <c r="BH169" s="121"/>
      <c r="BI169" s="122"/>
      <c r="BJ169" s="123"/>
      <c r="BK169" s="121"/>
      <c r="BL169" s="124"/>
    </row>
    <row r="170" spans="1:64" ht="16.5" customHeight="1">
      <c r="A170" t="s">
        <v>968</v>
      </c>
      <c r="B170" s="254"/>
      <c r="C170" s="255"/>
      <c r="D170" s="255"/>
      <c r="E170" s="255"/>
      <c r="F170" s="255"/>
      <c r="G170" s="256"/>
      <c r="H170" s="252" t="str">
        <f>IF(AP209=0,"",申込書!$D$18)</f>
        <v/>
      </c>
      <c r="I170" s="253"/>
      <c r="J170" s="253"/>
      <c r="K170" s="253"/>
      <c r="L170" s="236"/>
      <c r="M170" s="290" t="str">
        <f>IF(AP209=0,"",申込書!$F$12)</f>
        <v/>
      </c>
      <c r="N170" s="253"/>
      <c r="O170" s="253"/>
      <c r="P170" s="253"/>
      <c r="Q170" s="253"/>
      <c r="R170" s="253"/>
      <c r="S170" s="253"/>
      <c r="T170" s="253"/>
      <c r="U170" s="253"/>
      <c r="V170" s="253"/>
      <c r="W170" s="236"/>
      <c r="X170" s="264" t="str">
        <f>IF(AP209=0,"",申込書!$D$14)</f>
        <v/>
      </c>
      <c r="Y170" s="265"/>
      <c r="Z170" s="265"/>
      <c r="AA170" s="265"/>
      <c r="AB170" s="265"/>
      <c r="AC170" s="266"/>
      <c r="AD170" s="289" t="str">
        <f>IF(AP209=0,"",申込書!$D$15)</f>
        <v/>
      </c>
      <c r="AE170" s="271"/>
      <c r="AF170" s="271"/>
      <c r="AG170" s="271"/>
      <c r="AH170" s="231"/>
      <c r="AI170" s="270" t="str">
        <f>IF(AP209=0,"",基本・配布部数合計!$T$37)</f>
        <v/>
      </c>
      <c r="AJ170" s="271"/>
      <c r="AK170" s="271"/>
      <c r="AL170" s="271"/>
      <c r="AM170" s="231"/>
      <c r="AN170" s="258" t="str">
        <f>IF(AP209=0,"",申込書!$D$5)</f>
        <v/>
      </c>
      <c r="AO170" s="259"/>
      <c r="AP170" s="273" t="s">
        <v>506</v>
      </c>
      <c r="AQ170" s="274"/>
      <c r="AR170" s="274"/>
      <c r="AT170" s="90"/>
      <c r="AU170" s="90"/>
      <c r="AW170" s="118"/>
      <c r="AX170" s="119"/>
      <c r="AY170" s="120"/>
      <c r="AZ170" s="121"/>
      <c r="BA170" s="122"/>
      <c r="BB170" s="123"/>
      <c r="BC170" s="124"/>
      <c r="BD170" s="113"/>
      <c r="BE170" s="118"/>
      <c r="BF170" s="119"/>
      <c r="BG170" s="120"/>
      <c r="BH170" s="121"/>
      <c r="BI170" s="122"/>
      <c r="BJ170" s="123"/>
      <c r="BK170" s="121"/>
      <c r="BL170" s="124"/>
    </row>
    <row r="171" spans="1:64" ht="16.5" customHeight="1">
      <c r="A171" t="s">
        <v>968</v>
      </c>
      <c r="B171" s="255"/>
      <c r="C171" s="255"/>
      <c r="D171" s="255"/>
      <c r="E171" s="255"/>
      <c r="F171" s="255"/>
      <c r="G171" s="256"/>
      <c r="H171" s="237"/>
      <c r="I171" s="238"/>
      <c r="J171" s="238"/>
      <c r="K171" s="238"/>
      <c r="L171" s="239"/>
      <c r="M171" s="237"/>
      <c r="N171" s="238"/>
      <c r="O171" s="238"/>
      <c r="P171" s="238"/>
      <c r="Q171" s="238"/>
      <c r="R171" s="238"/>
      <c r="S171" s="238"/>
      <c r="T171" s="238"/>
      <c r="U171" s="238"/>
      <c r="V171" s="238"/>
      <c r="W171" s="239"/>
      <c r="X171" s="267"/>
      <c r="Y171" s="268"/>
      <c r="Z171" s="268"/>
      <c r="AA171" s="268"/>
      <c r="AB171" s="268"/>
      <c r="AC171" s="269"/>
      <c r="AD171" s="232"/>
      <c r="AE171" s="272"/>
      <c r="AF171" s="272"/>
      <c r="AG171" s="272"/>
      <c r="AH171" s="233"/>
      <c r="AI171" s="232"/>
      <c r="AJ171" s="272"/>
      <c r="AK171" s="272"/>
      <c r="AL171" s="272"/>
      <c r="AM171" s="233"/>
      <c r="AN171" s="260" t="str">
        <f>IF(AP209=0,"",申込書!$D$6)</f>
        <v/>
      </c>
      <c r="AO171" s="261"/>
      <c r="AP171" s="275"/>
      <c r="AQ171" s="274"/>
      <c r="AR171" s="274"/>
      <c r="AT171" s="90"/>
      <c r="AU171" s="90"/>
      <c r="AW171" s="118"/>
      <c r="AX171" s="119"/>
      <c r="AY171" s="120"/>
      <c r="AZ171" s="121"/>
      <c r="BA171" s="122"/>
      <c r="BB171" s="123"/>
      <c r="BC171" s="124"/>
      <c r="BD171" s="113"/>
      <c r="BE171" s="118"/>
      <c r="BF171" s="119"/>
      <c r="BG171" s="120"/>
      <c r="BH171" s="121"/>
      <c r="BI171" s="122"/>
      <c r="BJ171" s="123"/>
      <c r="BK171" s="121"/>
      <c r="BL171" s="124"/>
    </row>
    <row r="172" spans="1:64" ht="16.5" customHeight="1">
      <c r="A172" t="s">
        <v>968</v>
      </c>
      <c r="AQ172" s="287">
        <v>5</v>
      </c>
      <c r="AR172" s="288"/>
      <c r="AT172" s="90"/>
      <c r="AU172" s="90"/>
      <c r="AW172" s="118"/>
      <c r="AX172" s="119"/>
      <c r="AY172" s="120"/>
      <c r="AZ172" s="121"/>
      <c r="BA172" s="122"/>
      <c r="BB172" s="123"/>
      <c r="BC172" s="124"/>
      <c r="BD172" s="113"/>
      <c r="BE172" s="118"/>
      <c r="BF172" s="119"/>
      <c r="BG172" s="120"/>
      <c r="BH172" s="121"/>
      <c r="BI172" s="122"/>
      <c r="BJ172" s="123"/>
      <c r="BK172" s="121"/>
      <c r="BL172" s="124"/>
    </row>
    <row r="173" spans="1:64" ht="29.1" customHeight="1">
      <c r="A173" t="s">
        <v>968</v>
      </c>
      <c r="B173" s="103"/>
      <c r="C173" s="279" t="s">
        <v>498</v>
      </c>
      <c r="D173" s="280"/>
      <c r="E173" s="280"/>
      <c r="F173" s="280"/>
      <c r="G173" s="280"/>
      <c r="H173" s="280"/>
      <c r="I173" s="281"/>
      <c r="J173" s="279" t="s">
        <v>499</v>
      </c>
      <c r="K173" s="280"/>
      <c r="L173" s="280"/>
      <c r="M173" s="280"/>
      <c r="N173" s="280"/>
      <c r="O173" s="280"/>
      <c r="P173" s="281"/>
      <c r="Q173" s="279" t="s">
        <v>500</v>
      </c>
      <c r="R173" s="280"/>
      <c r="S173" s="280"/>
      <c r="T173" s="280"/>
      <c r="U173" s="280"/>
      <c r="V173" s="280"/>
      <c r="W173" s="281"/>
      <c r="X173" s="279" t="s">
        <v>502</v>
      </c>
      <c r="Y173" s="280"/>
      <c r="Z173" s="280"/>
      <c r="AA173" s="280"/>
      <c r="AB173" s="280"/>
      <c r="AC173" s="280"/>
      <c r="AD173" s="281"/>
      <c r="AE173" s="279" t="s">
        <v>504</v>
      </c>
      <c r="AF173" s="280"/>
      <c r="AG173" s="280"/>
      <c r="AH173" s="280"/>
      <c r="AI173" s="280"/>
      <c r="AJ173" s="280"/>
      <c r="AK173" s="281"/>
      <c r="AL173" s="279" t="s">
        <v>501</v>
      </c>
      <c r="AM173" s="280"/>
      <c r="AN173" s="280"/>
      <c r="AO173" s="280"/>
      <c r="AP173" s="280"/>
      <c r="AQ173" s="280"/>
      <c r="AR173" s="281"/>
      <c r="AT173" s="90"/>
      <c r="AU173" s="90"/>
      <c r="AW173" s="118"/>
      <c r="AX173" s="119"/>
      <c r="AY173" s="120"/>
      <c r="AZ173" s="121"/>
      <c r="BA173" s="122"/>
      <c r="BB173" s="123"/>
      <c r="BC173" s="124"/>
      <c r="BD173" s="113"/>
      <c r="BE173" s="118"/>
      <c r="BF173" s="119"/>
      <c r="BG173" s="120"/>
      <c r="BH173" s="121"/>
      <c r="BI173" s="122"/>
      <c r="BJ173" s="123"/>
      <c r="BK173" s="121"/>
      <c r="BL173" s="124"/>
    </row>
    <row r="174" spans="1:64" ht="29.1" customHeight="1">
      <c r="A174" t="s">
        <v>968</v>
      </c>
      <c r="B174" s="10" t="s">
        <v>18</v>
      </c>
      <c r="C174" s="104"/>
      <c r="D174" s="11"/>
      <c r="E174" s="65" t="s">
        <v>19</v>
      </c>
      <c r="F174" s="11"/>
      <c r="G174" s="13" t="s">
        <v>20</v>
      </c>
      <c r="H174" s="67" t="s">
        <v>21</v>
      </c>
      <c r="I174" s="12"/>
      <c r="J174" s="104"/>
      <c r="K174" s="11"/>
      <c r="L174" s="65" t="s">
        <v>19</v>
      </c>
      <c r="M174" s="11"/>
      <c r="N174" s="13" t="s">
        <v>20</v>
      </c>
      <c r="O174" s="67" t="s">
        <v>21</v>
      </c>
      <c r="P174" s="12"/>
      <c r="Q174" s="104"/>
      <c r="R174" s="11"/>
      <c r="S174" s="65" t="s">
        <v>19</v>
      </c>
      <c r="T174" s="11"/>
      <c r="U174" s="13" t="s">
        <v>20</v>
      </c>
      <c r="V174" s="67" t="s">
        <v>21</v>
      </c>
      <c r="W174" s="12"/>
      <c r="X174" s="104"/>
      <c r="Y174" s="11"/>
      <c r="Z174" s="65" t="s">
        <v>19</v>
      </c>
      <c r="AA174" s="11"/>
      <c r="AB174" s="13" t="s">
        <v>20</v>
      </c>
      <c r="AC174" s="67" t="s">
        <v>21</v>
      </c>
      <c r="AD174" s="12"/>
      <c r="AE174" s="104"/>
      <c r="AF174" s="11"/>
      <c r="AG174" s="65" t="s">
        <v>19</v>
      </c>
      <c r="AH174" s="11"/>
      <c r="AI174" s="13" t="s">
        <v>20</v>
      </c>
      <c r="AJ174" s="67" t="s">
        <v>21</v>
      </c>
      <c r="AK174" s="12"/>
      <c r="AL174" s="104"/>
      <c r="AM174" s="11"/>
      <c r="AN174" s="65" t="s">
        <v>19</v>
      </c>
      <c r="AO174" s="11"/>
      <c r="AP174" s="13" t="s">
        <v>20</v>
      </c>
      <c r="AQ174" s="67" t="s">
        <v>21</v>
      </c>
      <c r="AR174" s="12"/>
      <c r="AT174" s="90"/>
      <c r="AU174" s="90"/>
      <c r="AW174" s="118"/>
      <c r="AX174" s="119"/>
      <c r="AY174" s="120"/>
      <c r="AZ174" s="121"/>
      <c r="BA174" s="122"/>
      <c r="BB174" s="123"/>
      <c r="BC174" s="124"/>
      <c r="BD174" s="113"/>
      <c r="BE174" s="118"/>
      <c r="BF174" s="119"/>
      <c r="BG174" s="120"/>
      <c r="BH174" s="121"/>
      <c r="BI174" s="122"/>
      <c r="BJ174" s="123"/>
      <c r="BK174" s="121"/>
      <c r="BL174" s="124"/>
    </row>
    <row r="175" spans="1:64" ht="29.1" customHeight="1">
      <c r="A175" t="s">
        <v>967</v>
      </c>
      <c r="B175" s="35" t="s">
        <v>155</v>
      </c>
      <c r="C175" s="101" t="s">
        <v>5</v>
      </c>
      <c r="D175" s="71" t="s">
        <v>471</v>
      </c>
      <c r="E175" s="66" t="s">
        <v>157</v>
      </c>
      <c r="F175" s="84" t="s">
        <v>1212</v>
      </c>
      <c r="G175" s="33">
        <v>2150</v>
      </c>
      <c r="H175" s="73">
        <v>0</v>
      </c>
      <c r="I175" s="68" t="s">
        <v>29</v>
      </c>
      <c r="J175" s="80"/>
      <c r="K175" s="71" t="s">
        <v>31</v>
      </c>
      <c r="L175" s="66" t="s">
        <v>160</v>
      </c>
      <c r="M175" s="74" t="s">
        <v>1064</v>
      </c>
      <c r="N175" s="33" t="s">
        <v>470</v>
      </c>
      <c r="O175" s="63"/>
      <c r="P175" s="75"/>
      <c r="Q175" s="101" t="s">
        <v>5</v>
      </c>
      <c r="R175" s="71" t="s">
        <v>479</v>
      </c>
      <c r="S175" s="66" t="s">
        <v>169</v>
      </c>
      <c r="T175" s="84" t="s">
        <v>1215</v>
      </c>
      <c r="U175" s="33" t="s">
        <v>470</v>
      </c>
      <c r="V175" s="63"/>
      <c r="W175" s="75"/>
      <c r="X175" s="101" t="s">
        <v>5</v>
      </c>
      <c r="Y175" s="71" t="s">
        <v>569</v>
      </c>
      <c r="Z175" s="66" t="s">
        <v>160</v>
      </c>
      <c r="AA175" s="69" t="s">
        <v>1061</v>
      </c>
      <c r="AB175" s="33">
        <v>1550</v>
      </c>
      <c r="AC175" s="73">
        <v>0</v>
      </c>
      <c r="AD175" s="68" t="s">
        <v>29</v>
      </c>
      <c r="AE175" s="101" t="s">
        <v>5</v>
      </c>
      <c r="AF175" s="71" t="s">
        <v>505</v>
      </c>
      <c r="AG175" s="66" t="s">
        <v>160</v>
      </c>
      <c r="AH175" s="48" t="s">
        <v>1063</v>
      </c>
      <c r="AI175" s="33">
        <v>200</v>
      </c>
      <c r="AJ175" s="73">
        <v>0</v>
      </c>
      <c r="AK175" s="68" t="s">
        <v>29</v>
      </c>
      <c r="AL175" s="80"/>
      <c r="AM175" s="71" t="s">
        <v>31</v>
      </c>
      <c r="AN175" s="66" t="s">
        <v>160</v>
      </c>
      <c r="AO175" s="74" t="s">
        <v>1064</v>
      </c>
      <c r="AP175" s="33" t="s">
        <v>470</v>
      </c>
      <c r="AQ175" s="63"/>
      <c r="AR175" s="75"/>
      <c r="AT175" s="90"/>
      <c r="AU175" s="90"/>
      <c r="AW175" s="118"/>
      <c r="AX175" s="119"/>
      <c r="AY175" s="120"/>
      <c r="AZ175" s="121"/>
      <c r="BA175" s="122"/>
      <c r="BB175" s="123"/>
      <c r="BC175" s="124"/>
      <c r="BD175" s="113"/>
      <c r="BE175" s="131">
        <f>SUM(H175:H176)</f>
        <v>0</v>
      </c>
      <c r="BF175" s="119"/>
      <c r="BG175" s="120"/>
      <c r="BH175" s="132">
        <f>SUM(AC175:AC176)</f>
        <v>0</v>
      </c>
      <c r="BI175" s="122"/>
      <c r="BJ175" s="123"/>
      <c r="BK175" s="121"/>
      <c r="BL175" s="124">
        <f>IF(COUNTIF(BH175,{"&gt;0","&lt;0"}),0,COUNTIF(AJ175,{"&gt;0","&lt;0"}))</f>
        <v>0</v>
      </c>
    </row>
    <row r="176" spans="1:64" ht="29.1" customHeight="1">
      <c r="A176" t="s">
        <v>967</v>
      </c>
      <c r="B176" s="36" t="s">
        <v>156</v>
      </c>
      <c r="C176" s="101"/>
      <c r="D176" s="71" t="s">
        <v>471</v>
      </c>
      <c r="E176" s="66" t="s">
        <v>172</v>
      </c>
      <c r="F176" s="84" t="s">
        <v>1213</v>
      </c>
      <c r="G176" s="33">
        <v>250</v>
      </c>
      <c r="H176" s="160">
        <v>0</v>
      </c>
      <c r="I176" s="68" t="s">
        <v>29</v>
      </c>
      <c r="J176" s="80"/>
      <c r="K176" s="71" t="s">
        <v>31</v>
      </c>
      <c r="L176" s="66" t="s">
        <v>173</v>
      </c>
      <c r="M176" s="74" t="s">
        <v>1140</v>
      </c>
      <c r="N176" s="33" t="s">
        <v>470</v>
      </c>
      <c r="O176" s="63"/>
      <c r="P176" s="75"/>
      <c r="Q176" s="80"/>
      <c r="R176" s="71" t="s">
        <v>1130</v>
      </c>
      <c r="S176" s="66" t="s">
        <v>157</v>
      </c>
      <c r="T176" s="84" t="s">
        <v>1216</v>
      </c>
      <c r="U176" s="33" t="s">
        <v>470</v>
      </c>
      <c r="V176" s="63"/>
      <c r="W176" s="75"/>
      <c r="X176" s="101"/>
      <c r="Y176" s="71" t="s">
        <v>569</v>
      </c>
      <c r="Z176" s="66" t="s">
        <v>173</v>
      </c>
      <c r="AA176" s="69" t="s">
        <v>1062</v>
      </c>
      <c r="AB176" s="33">
        <v>300</v>
      </c>
      <c r="AC176" s="160">
        <v>0</v>
      </c>
      <c r="AD176" s="68" t="s">
        <v>29</v>
      </c>
      <c r="AE176" s="101" t="s">
        <v>5</v>
      </c>
      <c r="AF176" s="71" t="s">
        <v>505</v>
      </c>
      <c r="AG176" s="66" t="s">
        <v>166</v>
      </c>
      <c r="AH176" s="69" t="s">
        <v>606</v>
      </c>
      <c r="AI176" s="33">
        <v>50</v>
      </c>
      <c r="AJ176" s="73">
        <v>0</v>
      </c>
      <c r="AK176" s="68" t="s">
        <v>29</v>
      </c>
      <c r="AL176" s="80"/>
      <c r="AM176" s="71" t="s">
        <v>31</v>
      </c>
      <c r="AN176" s="66" t="s">
        <v>173</v>
      </c>
      <c r="AO176" s="74" t="s">
        <v>1140</v>
      </c>
      <c r="AP176" s="33" t="s">
        <v>470</v>
      </c>
      <c r="AQ176" s="63"/>
      <c r="AR176" s="75"/>
      <c r="AT176" s="90"/>
      <c r="AU176" s="90"/>
      <c r="AW176" s="118"/>
      <c r="AX176" s="119"/>
      <c r="AY176" s="120"/>
      <c r="AZ176" s="121"/>
      <c r="BA176" s="122"/>
      <c r="BB176" s="123"/>
      <c r="BC176" s="124"/>
      <c r="BD176" s="113"/>
      <c r="BE176" s="118"/>
      <c r="BF176" s="119"/>
      <c r="BG176" s="120"/>
      <c r="BH176" s="121"/>
      <c r="BI176" s="122"/>
      <c r="BJ176" s="123"/>
      <c r="BK176" s="121"/>
      <c r="BL176" s="124">
        <f>IF(COUNTIF(AC177,{"&gt;0","&lt;0"}),0,COUNTIF(AJ176,{"&gt;0","&lt;0"}))</f>
        <v>0</v>
      </c>
    </row>
    <row r="177" spans="1:64" ht="29.1" customHeight="1">
      <c r="A177" t="s">
        <v>967</v>
      </c>
      <c r="B177" s="83" t="s">
        <v>755</v>
      </c>
      <c r="C177" s="157"/>
      <c r="D177" s="71" t="s">
        <v>750</v>
      </c>
      <c r="E177" s="66" t="s">
        <v>158</v>
      </c>
      <c r="F177" s="74" t="s">
        <v>605</v>
      </c>
      <c r="G177" s="33" t="s">
        <v>470</v>
      </c>
      <c r="H177" s="63"/>
      <c r="I177" s="75"/>
      <c r="J177" s="80"/>
      <c r="K177" s="71" t="s">
        <v>31</v>
      </c>
      <c r="L177" s="66" t="s">
        <v>166</v>
      </c>
      <c r="M177" s="74" t="s">
        <v>606</v>
      </c>
      <c r="N177" s="33" t="s">
        <v>470</v>
      </c>
      <c r="O177" s="63"/>
      <c r="P177" s="75"/>
      <c r="Q177" s="101"/>
      <c r="R177" s="71" t="s">
        <v>31</v>
      </c>
      <c r="S177" s="66" t="s">
        <v>158</v>
      </c>
      <c r="T177" s="74" t="s">
        <v>1055</v>
      </c>
      <c r="U177" s="33" t="s">
        <v>470</v>
      </c>
      <c r="V177" s="63"/>
      <c r="W177" s="75"/>
      <c r="X177" s="101" t="s">
        <v>5</v>
      </c>
      <c r="Y177" s="71" t="s">
        <v>569</v>
      </c>
      <c r="Z177" s="66" t="s">
        <v>166</v>
      </c>
      <c r="AA177" s="69" t="s">
        <v>607</v>
      </c>
      <c r="AB177" s="33">
        <v>850</v>
      </c>
      <c r="AC177" s="73">
        <v>0</v>
      </c>
      <c r="AD177" s="68" t="s">
        <v>29</v>
      </c>
      <c r="AE177" s="101" t="s">
        <v>5</v>
      </c>
      <c r="AF177" s="71" t="s">
        <v>505</v>
      </c>
      <c r="AG177" s="66" t="s">
        <v>167</v>
      </c>
      <c r="AH177" s="69" t="s">
        <v>609</v>
      </c>
      <c r="AI177" s="33">
        <v>100</v>
      </c>
      <c r="AJ177" s="73">
        <v>0</v>
      </c>
      <c r="AK177" s="68" t="s">
        <v>29</v>
      </c>
      <c r="AL177" s="80"/>
      <c r="AM177" s="71" t="s">
        <v>31</v>
      </c>
      <c r="AN177" s="66" t="s">
        <v>166</v>
      </c>
      <c r="AO177" s="74" t="s">
        <v>606</v>
      </c>
      <c r="AP177" s="33" t="s">
        <v>470</v>
      </c>
      <c r="AQ177" s="63"/>
      <c r="AR177" s="75"/>
      <c r="AT177" s="90"/>
      <c r="AU177" s="90"/>
      <c r="AW177" s="118"/>
      <c r="AX177" s="119"/>
      <c r="AY177" s="120"/>
      <c r="AZ177" s="121"/>
      <c r="BA177" s="122"/>
      <c r="BB177" s="123"/>
      <c r="BC177" s="124"/>
      <c r="BD177" s="113"/>
      <c r="BE177" s="118"/>
      <c r="BF177" s="119"/>
      <c r="BG177" s="120"/>
      <c r="BH177" s="121"/>
      <c r="BI177" s="122"/>
      <c r="BJ177" s="123"/>
      <c r="BK177" s="121"/>
      <c r="BL177" s="124">
        <f>IF(COUNTIF(AC178,{"&gt;0","&lt;0"}),0,COUNTIF(AJ177,{"&gt;0","&lt;0"}))</f>
        <v>0</v>
      </c>
    </row>
    <row r="178" spans="1:64" ht="29.1" customHeight="1">
      <c r="A178" t="s">
        <v>967</v>
      </c>
      <c r="B178" s="16"/>
      <c r="C178" s="157"/>
      <c r="D178" s="71" t="s">
        <v>750</v>
      </c>
      <c r="E178" s="66" t="s">
        <v>159</v>
      </c>
      <c r="F178" s="74" t="s">
        <v>608</v>
      </c>
      <c r="G178" s="33" t="s">
        <v>470</v>
      </c>
      <c r="H178" s="63"/>
      <c r="I178" s="75"/>
      <c r="J178" s="80"/>
      <c r="K178" s="71" t="s">
        <v>31</v>
      </c>
      <c r="L178" s="66" t="s">
        <v>167</v>
      </c>
      <c r="M178" s="74" t="s">
        <v>609</v>
      </c>
      <c r="N178" s="33" t="s">
        <v>470</v>
      </c>
      <c r="O178" s="63"/>
      <c r="P178" s="75"/>
      <c r="Q178" s="101"/>
      <c r="R178" s="71" t="s">
        <v>31</v>
      </c>
      <c r="S178" s="66" t="s">
        <v>159</v>
      </c>
      <c r="T178" s="74" t="s">
        <v>1056</v>
      </c>
      <c r="U178" s="33" t="s">
        <v>470</v>
      </c>
      <c r="V178" s="63"/>
      <c r="W178" s="75"/>
      <c r="X178" s="101" t="s">
        <v>5</v>
      </c>
      <c r="Y178" s="71" t="s">
        <v>569</v>
      </c>
      <c r="Z178" s="66" t="s">
        <v>167</v>
      </c>
      <c r="AA178" s="69" t="s">
        <v>610</v>
      </c>
      <c r="AB178" s="33">
        <v>1500</v>
      </c>
      <c r="AC178" s="73">
        <v>0</v>
      </c>
      <c r="AD178" s="68" t="s">
        <v>29</v>
      </c>
      <c r="AE178" s="101" t="s">
        <v>5</v>
      </c>
      <c r="AF178" s="71" t="s">
        <v>505</v>
      </c>
      <c r="AG178" s="66" t="s">
        <v>168</v>
      </c>
      <c r="AH178" s="69" t="s">
        <v>611</v>
      </c>
      <c r="AI178" s="33">
        <v>50</v>
      </c>
      <c r="AJ178" s="73">
        <v>0</v>
      </c>
      <c r="AK178" s="68" t="s">
        <v>29</v>
      </c>
      <c r="AL178" s="80"/>
      <c r="AM178" s="71" t="s">
        <v>31</v>
      </c>
      <c r="AN178" s="66" t="s">
        <v>167</v>
      </c>
      <c r="AO178" s="74" t="s">
        <v>609</v>
      </c>
      <c r="AP178" s="33" t="s">
        <v>470</v>
      </c>
      <c r="AQ178" s="63"/>
      <c r="AR178" s="75"/>
      <c r="AT178" s="90"/>
      <c r="AU178" s="90"/>
      <c r="AW178" s="118"/>
      <c r="AX178" s="119"/>
      <c r="AY178" s="120"/>
      <c r="AZ178" s="121"/>
      <c r="BA178" s="122"/>
      <c r="BB178" s="123"/>
      <c r="BC178" s="124"/>
      <c r="BD178" s="113"/>
      <c r="BE178" s="118"/>
      <c r="BF178" s="119"/>
      <c r="BG178" s="120"/>
      <c r="BH178" s="121"/>
      <c r="BI178" s="122"/>
      <c r="BJ178" s="123"/>
      <c r="BK178" s="121"/>
      <c r="BL178" s="124">
        <f>IF(COUNTIF(AC179,{"&gt;0","&lt;0"}),0,COUNTIF(AJ178,{"&gt;0","&lt;0"}))</f>
        <v>0</v>
      </c>
    </row>
    <row r="179" spans="1:64" ht="29.1" customHeight="1">
      <c r="A179" t="s">
        <v>967</v>
      </c>
      <c r="B179" s="16"/>
      <c r="C179" s="101"/>
      <c r="D179" s="71"/>
      <c r="E179" s="66"/>
      <c r="F179" s="69"/>
      <c r="G179" s="33"/>
      <c r="H179" s="63"/>
      <c r="I179" s="75"/>
      <c r="J179" s="80"/>
      <c r="K179" s="71" t="s">
        <v>31</v>
      </c>
      <c r="L179" s="66" t="s">
        <v>168</v>
      </c>
      <c r="M179" s="74" t="s">
        <v>611</v>
      </c>
      <c r="N179" s="33" t="s">
        <v>470</v>
      </c>
      <c r="O179" s="63"/>
      <c r="P179" s="75"/>
      <c r="Q179" s="101" t="s">
        <v>5</v>
      </c>
      <c r="R179" s="71" t="s">
        <v>31</v>
      </c>
      <c r="S179" s="66" t="s">
        <v>174</v>
      </c>
      <c r="T179" s="84" t="s">
        <v>1214</v>
      </c>
      <c r="U179" s="33" t="s">
        <v>470</v>
      </c>
      <c r="V179" s="63"/>
      <c r="W179" s="75"/>
      <c r="X179" s="101" t="s">
        <v>5</v>
      </c>
      <c r="Y179" s="71" t="s">
        <v>569</v>
      </c>
      <c r="Z179" s="66" t="s">
        <v>168</v>
      </c>
      <c r="AA179" s="69" t="s">
        <v>612</v>
      </c>
      <c r="AB179" s="33">
        <v>550</v>
      </c>
      <c r="AC179" s="73">
        <v>0</v>
      </c>
      <c r="AD179" s="68" t="s">
        <v>29</v>
      </c>
      <c r="AE179" s="101" t="s">
        <v>5</v>
      </c>
      <c r="AF179" s="71" t="s">
        <v>505</v>
      </c>
      <c r="AG179" s="66" t="s">
        <v>170</v>
      </c>
      <c r="AH179" s="69" t="s">
        <v>613</v>
      </c>
      <c r="AI179" s="33">
        <v>50</v>
      </c>
      <c r="AJ179" s="73">
        <v>0</v>
      </c>
      <c r="AK179" s="68" t="s">
        <v>29</v>
      </c>
      <c r="AL179" s="80"/>
      <c r="AM179" s="71" t="s">
        <v>31</v>
      </c>
      <c r="AN179" s="66" t="s">
        <v>168</v>
      </c>
      <c r="AO179" s="74" t="s">
        <v>611</v>
      </c>
      <c r="AP179" s="33" t="s">
        <v>470</v>
      </c>
      <c r="AQ179" s="63"/>
      <c r="AR179" s="75"/>
      <c r="AT179" s="90"/>
      <c r="AU179" s="90"/>
      <c r="AW179" s="118"/>
      <c r="AX179" s="119"/>
      <c r="AY179" s="120"/>
      <c r="AZ179" s="121"/>
      <c r="BA179" s="122"/>
      <c r="BB179" s="123"/>
      <c r="BC179" s="124"/>
      <c r="BD179" s="113"/>
      <c r="BE179" s="118"/>
      <c r="BF179" s="119"/>
      <c r="BG179" s="120"/>
      <c r="BH179" s="121"/>
      <c r="BI179" s="122"/>
      <c r="BJ179" s="123"/>
      <c r="BK179" s="121"/>
      <c r="BL179" s="124">
        <f>IF(COUNTIF(AC180,{"&gt;0","&lt;0"}),0,COUNTIF(AJ179,{"&gt;0","&lt;0"}))</f>
        <v>0</v>
      </c>
    </row>
    <row r="180" spans="1:64" ht="29.1" customHeight="1">
      <c r="A180" t="s">
        <v>967</v>
      </c>
      <c r="B180" s="16"/>
      <c r="C180" s="80"/>
      <c r="D180" s="71"/>
      <c r="E180" s="66"/>
      <c r="F180" s="69"/>
      <c r="G180" s="33"/>
      <c r="H180" s="63"/>
      <c r="I180" s="75"/>
      <c r="J180" s="80"/>
      <c r="K180" s="71" t="s">
        <v>31</v>
      </c>
      <c r="L180" s="66" t="s">
        <v>170</v>
      </c>
      <c r="M180" s="74" t="s">
        <v>613</v>
      </c>
      <c r="N180" s="33" t="s">
        <v>470</v>
      </c>
      <c r="O180" s="63"/>
      <c r="P180" s="75"/>
      <c r="Q180" s="80"/>
      <c r="R180" s="71" t="s">
        <v>31</v>
      </c>
      <c r="S180" s="66" t="s">
        <v>172</v>
      </c>
      <c r="T180" s="84" t="s">
        <v>1217</v>
      </c>
      <c r="U180" s="33" t="s">
        <v>470</v>
      </c>
      <c r="V180" s="63"/>
      <c r="W180" s="75"/>
      <c r="X180" s="101" t="s">
        <v>5</v>
      </c>
      <c r="Y180" s="71" t="s">
        <v>569</v>
      </c>
      <c r="Z180" s="66" t="s">
        <v>170</v>
      </c>
      <c r="AA180" s="69" t="s">
        <v>614</v>
      </c>
      <c r="AB180" s="33">
        <v>1000</v>
      </c>
      <c r="AC180" s="73">
        <v>0</v>
      </c>
      <c r="AD180" s="68" t="s">
        <v>29</v>
      </c>
      <c r="AE180" s="101" t="s">
        <v>5</v>
      </c>
      <c r="AF180" s="71" t="s">
        <v>505</v>
      </c>
      <c r="AG180" s="66" t="s">
        <v>171</v>
      </c>
      <c r="AH180" s="69" t="s">
        <v>615</v>
      </c>
      <c r="AI180" s="33">
        <v>100</v>
      </c>
      <c r="AJ180" s="73">
        <v>0</v>
      </c>
      <c r="AK180" s="68" t="s">
        <v>29</v>
      </c>
      <c r="AL180" s="80"/>
      <c r="AM180" s="71" t="s">
        <v>31</v>
      </c>
      <c r="AN180" s="66" t="s">
        <v>170</v>
      </c>
      <c r="AO180" s="74" t="s">
        <v>613</v>
      </c>
      <c r="AP180" s="33" t="s">
        <v>470</v>
      </c>
      <c r="AQ180" s="63"/>
      <c r="AR180" s="75"/>
      <c r="AT180" s="90"/>
      <c r="AU180" s="90"/>
      <c r="AW180" s="118"/>
      <c r="AX180" s="119"/>
      <c r="AY180" s="120"/>
      <c r="AZ180" s="121"/>
      <c r="BA180" s="122"/>
      <c r="BB180" s="123"/>
      <c r="BC180" s="124"/>
      <c r="BD180" s="113"/>
      <c r="BE180" s="118"/>
      <c r="BF180" s="119"/>
      <c r="BG180" s="120"/>
      <c r="BH180" s="121"/>
      <c r="BI180" s="122"/>
      <c r="BJ180" s="123"/>
      <c r="BK180" s="121"/>
      <c r="BL180" s="124">
        <f>IF(COUNTIF(AC181,{"&gt;0","&lt;0"}),0,COUNTIF(AJ180,{"&gt;0","&lt;0"}))</f>
        <v>0</v>
      </c>
    </row>
    <row r="181" spans="1:64" ht="29.1" customHeight="1">
      <c r="A181" t="s">
        <v>967</v>
      </c>
      <c r="B181" s="16"/>
      <c r="C181" s="80"/>
      <c r="D181" s="71"/>
      <c r="E181" s="66"/>
      <c r="F181" s="69"/>
      <c r="G181" s="33"/>
      <c r="H181" s="63"/>
      <c r="I181" s="75"/>
      <c r="J181" s="80"/>
      <c r="K181" s="71" t="s">
        <v>31</v>
      </c>
      <c r="L181" s="66" t="s">
        <v>171</v>
      </c>
      <c r="M181" s="74" t="s">
        <v>615</v>
      </c>
      <c r="N181" s="33" t="s">
        <v>470</v>
      </c>
      <c r="O181" s="63"/>
      <c r="P181" s="75"/>
      <c r="Q181" s="80"/>
      <c r="R181" s="71"/>
      <c r="S181" s="66"/>
      <c r="T181" s="69"/>
      <c r="U181" s="33"/>
      <c r="V181" s="63"/>
      <c r="W181" s="75"/>
      <c r="X181" s="101" t="s">
        <v>5</v>
      </c>
      <c r="Y181" s="71" t="s">
        <v>569</v>
      </c>
      <c r="Z181" s="66" t="s">
        <v>171</v>
      </c>
      <c r="AA181" s="69" t="s">
        <v>616</v>
      </c>
      <c r="AB181" s="33">
        <v>1900</v>
      </c>
      <c r="AC181" s="73">
        <v>0</v>
      </c>
      <c r="AD181" s="68" t="s">
        <v>29</v>
      </c>
      <c r="AE181" s="80"/>
      <c r="AF181" s="71" t="s">
        <v>31</v>
      </c>
      <c r="AG181" s="66" t="s">
        <v>158</v>
      </c>
      <c r="AH181" s="74" t="s">
        <v>605</v>
      </c>
      <c r="AI181" s="33" t="s">
        <v>470</v>
      </c>
      <c r="AJ181" s="63"/>
      <c r="AK181" s="75"/>
      <c r="AL181" s="80"/>
      <c r="AM181" s="71" t="s">
        <v>31</v>
      </c>
      <c r="AN181" s="66" t="s">
        <v>171</v>
      </c>
      <c r="AO181" s="74" t="s">
        <v>615</v>
      </c>
      <c r="AP181" s="33" t="s">
        <v>470</v>
      </c>
      <c r="AQ181" s="63"/>
      <c r="AR181" s="75"/>
      <c r="AT181" s="90"/>
      <c r="AU181" s="90"/>
      <c r="AW181" s="118"/>
      <c r="AX181" s="119"/>
      <c r="AY181" s="120"/>
      <c r="AZ181" s="121"/>
      <c r="BA181" s="122"/>
      <c r="BB181" s="123"/>
      <c r="BC181" s="124"/>
      <c r="BD181" s="113"/>
      <c r="BE181" s="118"/>
      <c r="BF181" s="119"/>
      <c r="BG181" s="120"/>
      <c r="BH181" s="121"/>
      <c r="BI181" s="122"/>
      <c r="BJ181" s="123"/>
      <c r="BK181" s="121"/>
      <c r="BL181" s="124"/>
    </row>
    <row r="182" spans="1:64" ht="29.1" customHeight="1">
      <c r="A182" t="s">
        <v>967</v>
      </c>
      <c r="B182" s="16"/>
      <c r="C182" s="80"/>
      <c r="D182" s="71"/>
      <c r="E182" s="66"/>
      <c r="F182" s="69"/>
      <c r="G182" s="33"/>
      <c r="H182" s="63"/>
      <c r="I182" s="75"/>
      <c r="J182" s="80"/>
      <c r="K182" s="71" t="s">
        <v>31</v>
      </c>
      <c r="L182" s="66" t="s">
        <v>158</v>
      </c>
      <c r="M182" s="74" t="s">
        <v>605</v>
      </c>
      <c r="N182" s="33" t="s">
        <v>470</v>
      </c>
      <c r="O182" s="63"/>
      <c r="P182" s="75"/>
      <c r="Q182" s="80"/>
      <c r="R182" s="71"/>
      <c r="S182" s="66"/>
      <c r="T182" s="69"/>
      <c r="U182" s="33"/>
      <c r="V182" s="63"/>
      <c r="W182" s="75"/>
      <c r="X182" s="101" t="s">
        <v>5</v>
      </c>
      <c r="Y182" s="71" t="s">
        <v>569</v>
      </c>
      <c r="Z182" s="66" t="s">
        <v>158</v>
      </c>
      <c r="AA182" s="69" t="s">
        <v>617</v>
      </c>
      <c r="AB182" s="33">
        <v>2700</v>
      </c>
      <c r="AC182" s="73">
        <v>0</v>
      </c>
      <c r="AD182" s="68" t="s">
        <v>29</v>
      </c>
      <c r="AE182" s="80"/>
      <c r="AF182" s="71" t="s">
        <v>31</v>
      </c>
      <c r="AG182" s="66" t="s">
        <v>159</v>
      </c>
      <c r="AH182" s="74" t="s">
        <v>608</v>
      </c>
      <c r="AI182" s="33" t="s">
        <v>470</v>
      </c>
      <c r="AJ182" s="63"/>
      <c r="AK182" s="75"/>
      <c r="AL182" s="80"/>
      <c r="AM182" s="71" t="s">
        <v>31</v>
      </c>
      <c r="AN182" s="66" t="s">
        <v>158</v>
      </c>
      <c r="AO182" s="74" t="s">
        <v>605</v>
      </c>
      <c r="AP182" s="33" t="s">
        <v>470</v>
      </c>
      <c r="AQ182" s="63"/>
      <c r="AR182" s="75"/>
      <c r="AT182" s="90"/>
      <c r="AU182" s="90"/>
      <c r="AW182" s="118"/>
      <c r="AX182" s="119"/>
      <c r="AY182" s="120"/>
      <c r="AZ182" s="121"/>
      <c r="BA182" s="122"/>
      <c r="BB182" s="123"/>
      <c r="BC182" s="124"/>
      <c r="BD182" s="113"/>
      <c r="BE182" s="118"/>
      <c r="BF182" s="119"/>
      <c r="BG182" s="120"/>
      <c r="BH182" s="121"/>
      <c r="BI182" s="122"/>
      <c r="BJ182" s="123"/>
      <c r="BK182" s="121"/>
      <c r="BL182" s="124"/>
    </row>
    <row r="183" spans="1:64" ht="29.1" customHeight="1">
      <c r="A183" t="s">
        <v>967</v>
      </c>
      <c r="B183" s="16"/>
      <c r="C183" s="80"/>
      <c r="D183" s="71"/>
      <c r="E183" s="66"/>
      <c r="F183" s="69"/>
      <c r="G183" s="33"/>
      <c r="H183" s="63"/>
      <c r="I183" s="75"/>
      <c r="J183" s="80"/>
      <c r="K183" s="71" t="s">
        <v>31</v>
      </c>
      <c r="L183" s="66" t="s">
        <v>159</v>
      </c>
      <c r="M183" s="74" t="s">
        <v>608</v>
      </c>
      <c r="N183" s="33" t="s">
        <v>470</v>
      </c>
      <c r="O183" s="63"/>
      <c r="P183" s="75"/>
      <c r="Q183" s="80"/>
      <c r="R183" s="71"/>
      <c r="S183" s="66"/>
      <c r="T183" s="69"/>
      <c r="U183" s="33"/>
      <c r="V183" s="63"/>
      <c r="W183" s="75"/>
      <c r="X183" s="101" t="s">
        <v>5</v>
      </c>
      <c r="Y183" s="71" t="s">
        <v>569</v>
      </c>
      <c r="Z183" s="66" t="s">
        <v>159</v>
      </c>
      <c r="AA183" s="69" t="s">
        <v>618</v>
      </c>
      <c r="AB183" s="33">
        <v>1900</v>
      </c>
      <c r="AC183" s="73">
        <v>0</v>
      </c>
      <c r="AD183" s="68" t="s">
        <v>29</v>
      </c>
      <c r="AE183" s="80"/>
      <c r="AF183" s="71"/>
      <c r="AG183" s="66"/>
      <c r="AH183" s="69"/>
      <c r="AI183" s="33"/>
      <c r="AJ183" s="63"/>
      <c r="AK183" s="75"/>
      <c r="AL183" s="80"/>
      <c r="AM183" s="71" t="s">
        <v>31</v>
      </c>
      <c r="AN183" s="66" t="s">
        <v>159</v>
      </c>
      <c r="AO183" s="74" t="s">
        <v>608</v>
      </c>
      <c r="AP183" s="33" t="s">
        <v>470</v>
      </c>
      <c r="AQ183" s="63"/>
      <c r="AR183" s="75"/>
      <c r="AT183" s="90"/>
      <c r="AU183" s="90"/>
      <c r="AW183" s="118"/>
      <c r="AX183" s="119"/>
      <c r="AY183" s="120"/>
      <c r="AZ183" s="121"/>
      <c r="BA183" s="122"/>
      <c r="BB183" s="123"/>
      <c r="BC183" s="124"/>
      <c r="BD183" s="113"/>
      <c r="BE183" s="118"/>
      <c r="BF183" s="119"/>
      <c r="BG183" s="120"/>
      <c r="BH183" s="121"/>
      <c r="BI183" s="122"/>
      <c r="BJ183" s="123"/>
      <c r="BK183" s="121"/>
      <c r="BL183" s="124"/>
    </row>
    <row r="184" spans="1:64" ht="29.1" customHeight="1">
      <c r="A184" t="s">
        <v>967</v>
      </c>
      <c r="B184" s="16"/>
      <c r="C184" s="80"/>
      <c r="D184" s="71"/>
      <c r="E184" s="66"/>
      <c r="F184" s="69"/>
      <c r="G184" s="33"/>
      <c r="H184" s="63"/>
      <c r="I184" s="75"/>
      <c r="J184" s="80"/>
      <c r="K184" s="71"/>
      <c r="L184" s="66"/>
      <c r="M184" s="69"/>
      <c r="N184" s="33"/>
      <c r="O184" s="63"/>
      <c r="P184" s="75"/>
      <c r="Q184" s="80"/>
      <c r="R184" s="71"/>
      <c r="S184" s="66"/>
      <c r="T184" s="69"/>
      <c r="U184" s="33"/>
      <c r="V184" s="63"/>
      <c r="W184" s="75"/>
      <c r="X184" s="80"/>
      <c r="Y184" s="71"/>
      <c r="Z184" s="66"/>
      <c r="AA184" s="69"/>
      <c r="AB184" s="33"/>
      <c r="AC184" s="63"/>
      <c r="AD184" s="75"/>
      <c r="AE184" s="80"/>
      <c r="AF184" s="71"/>
      <c r="AG184" s="66"/>
      <c r="AH184" s="69"/>
      <c r="AI184" s="33"/>
      <c r="AJ184" s="63"/>
      <c r="AK184" s="75"/>
      <c r="AL184" s="80"/>
      <c r="AM184" s="71"/>
      <c r="AN184" s="66"/>
      <c r="AO184" s="69"/>
      <c r="AP184" s="33"/>
      <c r="AQ184" s="63"/>
      <c r="AR184" s="75"/>
      <c r="AT184" s="90"/>
      <c r="AU184" s="90"/>
      <c r="AW184" s="118"/>
      <c r="AX184" s="119"/>
      <c r="AY184" s="120"/>
      <c r="AZ184" s="121"/>
      <c r="BA184" s="122"/>
      <c r="BB184" s="123"/>
      <c r="BC184" s="124"/>
      <c r="BD184" s="113"/>
      <c r="BE184" s="118"/>
      <c r="BF184" s="119"/>
      <c r="BG184" s="120"/>
      <c r="BH184" s="121"/>
      <c r="BI184" s="122"/>
      <c r="BJ184" s="123"/>
      <c r="BK184" s="121"/>
      <c r="BL184" s="124"/>
    </row>
    <row r="185" spans="1:64" ht="29.1" customHeight="1">
      <c r="A185" t="s">
        <v>967</v>
      </c>
      <c r="B185" s="16"/>
      <c r="C185" s="80"/>
      <c r="D185" s="71"/>
      <c r="E185" s="66"/>
      <c r="F185" s="69"/>
      <c r="G185" s="33"/>
      <c r="H185" s="63"/>
      <c r="I185" s="75"/>
      <c r="J185" s="80"/>
      <c r="K185" s="71"/>
      <c r="L185" s="66"/>
      <c r="M185" s="69"/>
      <c r="N185" s="33"/>
      <c r="O185" s="63"/>
      <c r="P185" s="75"/>
      <c r="Q185" s="80"/>
      <c r="R185" s="71"/>
      <c r="S185" s="66"/>
      <c r="T185" s="69"/>
      <c r="U185" s="33"/>
      <c r="V185" s="63"/>
      <c r="W185" s="75"/>
      <c r="X185" s="80"/>
      <c r="Y185" s="71"/>
      <c r="Z185" s="66"/>
      <c r="AA185" s="69"/>
      <c r="AB185" s="33"/>
      <c r="AC185" s="63"/>
      <c r="AD185" s="75"/>
      <c r="AE185" s="80"/>
      <c r="AF185" s="71"/>
      <c r="AG185" s="66"/>
      <c r="AH185" s="69"/>
      <c r="AI185" s="33"/>
      <c r="AJ185" s="63"/>
      <c r="AK185" s="75"/>
      <c r="AL185" s="80"/>
      <c r="AM185" s="71"/>
      <c r="AN185" s="66"/>
      <c r="AO185" s="69"/>
      <c r="AP185" s="33"/>
      <c r="AQ185" s="63"/>
      <c r="AR185" s="75"/>
      <c r="AT185" s="90"/>
      <c r="AU185" s="90"/>
      <c r="AW185" s="118"/>
      <c r="AX185" s="119"/>
      <c r="AY185" s="120"/>
      <c r="AZ185" s="121"/>
      <c r="BA185" s="122"/>
      <c r="BB185" s="123"/>
      <c r="BC185" s="124"/>
      <c r="BD185" s="113"/>
      <c r="BE185" s="118"/>
      <c r="BF185" s="119"/>
      <c r="BG185" s="120"/>
      <c r="BH185" s="121"/>
      <c r="BI185" s="122"/>
      <c r="BJ185" s="123"/>
      <c r="BK185" s="121"/>
      <c r="BL185" s="124"/>
    </row>
    <row r="186" spans="1:64" ht="29.1" customHeight="1">
      <c r="A186" t="s">
        <v>967</v>
      </c>
      <c r="B186" s="16"/>
      <c r="C186" s="64"/>
      <c r="D186" s="71"/>
      <c r="E186" s="66"/>
      <c r="F186" s="32" t="s">
        <v>68</v>
      </c>
      <c r="G186" s="33">
        <f>SUM(G175:G184)</f>
        <v>2400</v>
      </c>
      <c r="H186" s="262">
        <f>SUM(H175:H184)</f>
        <v>0</v>
      </c>
      <c r="I186" s="263"/>
      <c r="J186" s="76"/>
      <c r="K186" s="71"/>
      <c r="L186" s="66"/>
      <c r="M186" s="32" t="s">
        <v>68</v>
      </c>
      <c r="N186" s="33">
        <f>SUM(N175:N184)</f>
        <v>0</v>
      </c>
      <c r="O186" s="262">
        <f>SUM(O175:O184)</f>
        <v>0</v>
      </c>
      <c r="P186" s="263"/>
      <c r="Q186" s="76"/>
      <c r="R186" s="71" t="s">
        <v>29</v>
      </c>
      <c r="S186" s="66"/>
      <c r="T186" s="32" t="s">
        <v>68</v>
      </c>
      <c r="U186" s="33">
        <f>SUM(U175:U184)</f>
        <v>0</v>
      </c>
      <c r="V186" s="262">
        <f>SUM(V175:V184)</f>
        <v>0</v>
      </c>
      <c r="W186" s="263"/>
      <c r="X186" s="76"/>
      <c r="Y186" s="71" t="s">
        <v>29</v>
      </c>
      <c r="Z186" s="66"/>
      <c r="AA186" s="32" t="s">
        <v>68</v>
      </c>
      <c r="AB186" s="33">
        <f>SUM(AB175:AB184)</f>
        <v>12250</v>
      </c>
      <c r="AC186" s="262">
        <f>SUM(AC175:AC184)</f>
        <v>0</v>
      </c>
      <c r="AD186" s="263"/>
      <c r="AE186" s="76"/>
      <c r="AF186" s="71" t="s">
        <v>29</v>
      </c>
      <c r="AG186" s="66"/>
      <c r="AH186" s="32" t="s">
        <v>68</v>
      </c>
      <c r="AI186" s="33">
        <f>SUM(AI175:AI184)</f>
        <v>550</v>
      </c>
      <c r="AJ186" s="262">
        <f>SUM(AJ175:AJ184)</f>
        <v>0</v>
      </c>
      <c r="AK186" s="263"/>
      <c r="AL186" s="76"/>
      <c r="AM186" s="71" t="s">
        <v>29</v>
      </c>
      <c r="AN186" s="66"/>
      <c r="AO186" s="32" t="s">
        <v>496</v>
      </c>
      <c r="AP186" s="33">
        <f>SUM(AP175:AP184)</f>
        <v>0</v>
      </c>
      <c r="AQ186" s="262">
        <f>SUM(AQ175:AQ184)</f>
        <v>0</v>
      </c>
      <c r="AR186" s="263"/>
      <c r="AT186" s="90"/>
      <c r="AU186" s="90"/>
      <c r="AW186" s="118"/>
      <c r="AX186" s="119"/>
      <c r="AY186" s="120"/>
      <c r="AZ186" s="121"/>
      <c r="BA186" s="122"/>
      <c r="BB186" s="123"/>
      <c r="BC186" s="124"/>
      <c r="BD186" s="113"/>
      <c r="BE186" s="118"/>
      <c r="BF186" s="119"/>
      <c r="BG186" s="120"/>
      <c r="BH186" s="121"/>
      <c r="BI186" s="122"/>
      <c r="BJ186" s="123"/>
      <c r="BK186" s="121"/>
      <c r="BL186" s="124"/>
    </row>
    <row r="187" spans="1:64" ht="29.1" customHeight="1">
      <c r="A187" t="s">
        <v>967</v>
      </c>
      <c r="B187" s="16"/>
      <c r="C187" s="80"/>
      <c r="D187" s="71"/>
      <c r="E187" s="66"/>
      <c r="F187" s="69"/>
      <c r="G187" s="33"/>
      <c r="H187" s="63"/>
      <c r="I187" s="75"/>
      <c r="J187" s="80"/>
      <c r="K187" s="71"/>
      <c r="L187" s="66"/>
      <c r="M187" s="69"/>
      <c r="N187" s="33"/>
      <c r="O187" s="63"/>
      <c r="P187" s="75"/>
      <c r="Q187" s="80"/>
      <c r="R187" s="71"/>
      <c r="S187" s="66"/>
      <c r="T187" s="69"/>
      <c r="U187" s="33"/>
      <c r="V187" s="63"/>
      <c r="W187" s="75"/>
      <c r="X187" s="80"/>
      <c r="Y187" s="71"/>
      <c r="Z187" s="66"/>
      <c r="AA187" s="69"/>
      <c r="AB187" s="33"/>
      <c r="AC187" s="63"/>
      <c r="AD187" s="75"/>
      <c r="AE187" s="80"/>
      <c r="AF187" s="71"/>
      <c r="AG187" s="66"/>
      <c r="AH187" s="69"/>
      <c r="AI187" s="33"/>
      <c r="AJ187" s="63"/>
      <c r="AK187" s="75"/>
      <c r="AL187" s="80"/>
      <c r="AM187" s="71"/>
      <c r="AN187" s="66"/>
      <c r="AO187" s="69"/>
      <c r="AP187" s="33"/>
      <c r="AQ187" s="63"/>
      <c r="AR187" s="75"/>
      <c r="AT187" s="90"/>
      <c r="AU187" s="90"/>
      <c r="AW187" s="118"/>
      <c r="AX187" s="119"/>
      <c r="AY187" s="120"/>
      <c r="AZ187" s="121"/>
      <c r="BA187" s="122"/>
      <c r="BB187" s="123"/>
      <c r="BC187" s="124"/>
      <c r="BD187" s="113"/>
      <c r="BE187" s="118"/>
      <c r="BF187" s="119"/>
      <c r="BG187" s="120"/>
      <c r="BH187" s="121"/>
      <c r="BI187" s="122"/>
      <c r="BJ187" s="123"/>
      <c r="BK187" s="121"/>
      <c r="BL187" s="124"/>
    </row>
    <row r="188" spans="1:64" ht="29.1" customHeight="1">
      <c r="A188" t="s">
        <v>967</v>
      </c>
      <c r="B188" s="16"/>
      <c r="C188" s="80"/>
      <c r="D188" s="71"/>
      <c r="E188" s="66"/>
      <c r="F188" s="69"/>
      <c r="G188" s="33"/>
      <c r="H188" s="63"/>
      <c r="I188" s="75"/>
      <c r="J188" s="80"/>
      <c r="K188" s="71"/>
      <c r="L188" s="66"/>
      <c r="M188" s="69"/>
      <c r="N188" s="33"/>
      <c r="O188" s="63"/>
      <c r="P188" s="75"/>
      <c r="Q188" s="80"/>
      <c r="R188" s="71"/>
      <c r="S188" s="66"/>
      <c r="T188" s="69"/>
      <c r="U188" s="33"/>
      <c r="V188" s="63"/>
      <c r="W188" s="75"/>
      <c r="X188" s="80"/>
      <c r="Y188" s="71"/>
      <c r="Z188" s="66"/>
      <c r="AA188" s="69"/>
      <c r="AB188" s="33"/>
      <c r="AC188" s="63"/>
      <c r="AD188" s="75"/>
      <c r="AE188" s="80"/>
      <c r="AF188" s="71"/>
      <c r="AG188" s="66"/>
      <c r="AH188" s="69"/>
      <c r="AI188" s="33"/>
      <c r="AJ188" s="63"/>
      <c r="AK188" s="75"/>
      <c r="AL188" s="80"/>
      <c r="AM188" s="71"/>
      <c r="AN188" s="66"/>
      <c r="AO188" s="69"/>
      <c r="AP188" s="33"/>
      <c r="AQ188" s="63"/>
      <c r="AR188" s="75"/>
      <c r="AT188" s="90"/>
      <c r="AU188" s="90"/>
      <c r="AW188" s="118"/>
      <c r="AX188" s="119"/>
      <c r="AY188" s="120"/>
      <c r="AZ188" s="121"/>
      <c r="BA188" s="122"/>
      <c r="BB188" s="123"/>
      <c r="BC188" s="124"/>
      <c r="BD188" s="113"/>
      <c r="BE188" s="118"/>
      <c r="BF188" s="119"/>
      <c r="BG188" s="120"/>
      <c r="BH188" s="121"/>
      <c r="BI188" s="122"/>
      <c r="BJ188" s="123"/>
      <c r="BK188" s="121"/>
      <c r="BL188" s="124"/>
    </row>
    <row r="189" spans="1:64" ht="29.1" customHeight="1">
      <c r="A189" t="s">
        <v>967</v>
      </c>
      <c r="B189" s="16"/>
      <c r="C189" s="80"/>
      <c r="D189" s="71"/>
      <c r="E189" s="66"/>
      <c r="F189" s="69"/>
      <c r="G189" s="33"/>
      <c r="H189" s="63"/>
      <c r="I189" s="75"/>
      <c r="J189" s="80"/>
      <c r="K189" s="71"/>
      <c r="L189" s="66"/>
      <c r="M189" s="69"/>
      <c r="N189" s="33"/>
      <c r="O189" s="63"/>
      <c r="P189" s="75"/>
      <c r="Q189" s="80"/>
      <c r="R189" s="71"/>
      <c r="S189" s="66"/>
      <c r="T189" s="69"/>
      <c r="U189" s="33"/>
      <c r="V189" s="63"/>
      <c r="W189" s="75"/>
      <c r="X189" s="80"/>
      <c r="Y189" s="71"/>
      <c r="Z189" s="66"/>
      <c r="AA189" s="69"/>
      <c r="AB189" s="33"/>
      <c r="AC189" s="63"/>
      <c r="AD189" s="75"/>
      <c r="AE189" s="80"/>
      <c r="AF189" s="71"/>
      <c r="AG189" s="66"/>
      <c r="AH189" s="69"/>
      <c r="AI189" s="33"/>
      <c r="AJ189" s="63"/>
      <c r="AK189" s="75"/>
      <c r="AL189" s="279" t="s">
        <v>752</v>
      </c>
      <c r="AM189" s="291"/>
      <c r="AN189" s="291"/>
      <c r="AO189" s="291"/>
      <c r="AP189" s="291"/>
      <c r="AQ189" s="291"/>
      <c r="AR189" s="292"/>
      <c r="AT189" s="90"/>
      <c r="AU189" s="90"/>
      <c r="AW189" s="118"/>
      <c r="AX189" s="119"/>
      <c r="AY189" s="120"/>
      <c r="AZ189" s="121"/>
      <c r="BA189" s="122"/>
      <c r="BB189" s="123"/>
      <c r="BC189" s="124"/>
      <c r="BD189" s="113"/>
      <c r="BE189" s="118"/>
      <c r="BF189" s="119"/>
      <c r="BG189" s="120"/>
      <c r="BH189" s="121"/>
      <c r="BI189" s="122"/>
      <c r="BJ189" s="123"/>
      <c r="BK189" s="121"/>
      <c r="BL189" s="124"/>
    </row>
    <row r="190" spans="1:64" ht="29.1" customHeight="1">
      <c r="A190" t="s">
        <v>967</v>
      </c>
      <c r="B190" s="16"/>
      <c r="C190" s="80"/>
      <c r="D190" s="71"/>
      <c r="E190" s="66"/>
      <c r="F190" s="69"/>
      <c r="G190" s="33"/>
      <c r="H190" s="63"/>
      <c r="I190" s="75"/>
      <c r="J190" s="80"/>
      <c r="K190" s="71"/>
      <c r="L190" s="66"/>
      <c r="M190" s="69"/>
      <c r="N190" s="33"/>
      <c r="O190" s="63"/>
      <c r="P190" s="75"/>
      <c r="Q190" s="80"/>
      <c r="R190" s="71"/>
      <c r="S190" s="66"/>
      <c r="T190" s="69"/>
      <c r="U190" s="33"/>
      <c r="V190" s="63"/>
      <c r="W190" s="75"/>
      <c r="X190" s="80"/>
      <c r="Y190" s="71"/>
      <c r="Z190" s="66"/>
      <c r="AA190" s="69"/>
      <c r="AB190" s="33"/>
      <c r="AC190" s="63"/>
      <c r="AD190" s="75"/>
      <c r="AE190" s="80"/>
      <c r="AF190" s="71"/>
      <c r="AG190" s="66"/>
      <c r="AH190" s="69"/>
      <c r="AI190" s="33"/>
      <c r="AJ190" s="63"/>
      <c r="AK190" s="75"/>
      <c r="AL190" s="101" t="s">
        <v>5</v>
      </c>
      <c r="AM190" s="71" t="s">
        <v>1108</v>
      </c>
      <c r="AN190" s="66" t="s">
        <v>175</v>
      </c>
      <c r="AO190" s="69" t="s">
        <v>753</v>
      </c>
      <c r="AP190" s="33">
        <v>500</v>
      </c>
      <c r="AQ190" s="73">
        <v>0</v>
      </c>
      <c r="AR190" s="68" t="s">
        <v>29</v>
      </c>
      <c r="AT190" s="90"/>
      <c r="AU190" s="90"/>
      <c r="AW190" s="118"/>
      <c r="AX190" s="119"/>
      <c r="AY190" s="120"/>
      <c r="AZ190" s="121"/>
      <c r="BA190" s="122"/>
      <c r="BB190" s="123"/>
      <c r="BC190" s="124"/>
      <c r="BD190" s="113"/>
      <c r="BE190" s="118"/>
      <c r="BF190" s="119"/>
      <c r="BG190" s="120"/>
      <c r="BH190" s="121"/>
      <c r="BI190" s="122"/>
      <c r="BJ190" s="123"/>
      <c r="BK190" s="121"/>
      <c r="BL190" s="124"/>
    </row>
    <row r="191" spans="1:64" ht="29.1" customHeight="1">
      <c r="A191" t="s">
        <v>967</v>
      </c>
      <c r="B191" s="16"/>
      <c r="C191" s="80"/>
      <c r="D191" s="71"/>
      <c r="E191" s="66"/>
      <c r="F191" s="69"/>
      <c r="G191" s="33"/>
      <c r="H191" s="63"/>
      <c r="I191" s="75"/>
      <c r="J191" s="80"/>
      <c r="K191" s="71"/>
      <c r="L191" s="66"/>
      <c r="M191" s="69"/>
      <c r="N191" s="33"/>
      <c r="O191" s="63"/>
      <c r="P191" s="75"/>
      <c r="Q191" s="80"/>
      <c r="R191" s="71"/>
      <c r="S191" s="66"/>
      <c r="T191" s="69"/>
      <c r="U191" s="33"/>
      <c r="V191" s="63"/>
      <c r="W191" s="75"/>
      <c r="X191" s="80"/>
      <c r="Y191" s="71"/>
      <c r="Z191" s="66"/>
      <c r="AA191" s="69"/>
      <c r="AB191" s="33"/>
      <c r="AC191" s="63"/>
      <c r="AD191" s="75"/>
      <c r="AE191" s="80"/>
      <c r="AF191" s="71"/>
      <c r="AG191" s="66"/>
      <c r="AH191" s="69"/>
      <c r="AI191" s="33"/>
      <c r="AJ191" s="63"/>
      <c r="AK191" s="75"/>
      <c r="AL191" s="80"/>
      <c r="AM191" s="71"/>
      <c r="AN191" s="66"/>
      <c r="AO191" s="69"/>
      <c r="AP191" s="33"/>
      <c r="AQ191" s="63"/>
      <c r="AR191" s="75"/>
      <c r="AT191" s="90"/>
      <c r="AU191" s="90"/>
      <c r="AW191" s="118"/>
      <c r="AX191" s="119"/>
      <c r="AY191" s="120"/>
      <c r="AZ191" s="121"/>
      <c r="BA191" s="122"/>
      <c r="BB191" s="123"/>
      <c r="BC191" s="124"/>
      <c r="BD191" s="113"/>
      <c r="BE191" s="118"/>
      <c r="BF191" s="119"/>
      <c r="BG191" s="120"/>
      <c r="BH191" s="121"/>
      <c r="BI191" s="122"/>
      <c r="BJ191" s="123"/>
      <c r="BK191" s="121"/>
      <c r="BL191" s="124"/>
    </row>
    <row r="192" spans="1:64" ht="29.1" customHeight="1">
      <c r="A192" t="s">
        <v>967</v>
      </c>
      <c r="B192" s="16"/>
      <c r="C192" s="80"/>
      <c r="D192" s="71"/>
      <c r="E192" s="66"/>
      <c r="F192" s="69"/>
      <c r="G192" s="33"/>
      <c r="H192" s="63"/>
      <c r="I192" s="75"/>
      <c r="J192" s="80"/>
      <c r="K192" s="71"/>
      <c r="L192" s="66"/>
      <c r="M192" s="69"/>
      <c r="N192" s="33"/>
      <c r="O192" s="63"/>
      <c r="P192" s="75"/>
      <c r="Q192" s="80"/>
      <c r="R192" s="71"/>
      <c r="S192" s="66"/>
      <c r="T192" s="69"/>
      <c r="U192" s="33"/>
      <c r="V192" s="63"/>
      <c r="W192" s="75"/>
      <c r="X192" s="80"/>
      <c r="Y192" s="71"/>
      <c r="Z192" s="66"/>
      <c r="AA192" s="69"/>
      <c r="AB192" s="33"/>
      <c r="AC192" s="63"/>
      <c r="AD192" s="75"/>
      <c r="AE192" s="80"/>
      <c r="AF192" s="71"/>
      <c r="AG192" s="66"/>
      <c r="AH192" s="69"/>
      <c r="AI192" s="33"/>
      <c r="AJ192" s="63"/>
      <c r="AK192" s="75"/>
      <c r="AL192" s="80"/>
      <c r="AM192" s="71"/>
      <c r="AN192" s="66"/>
      <c r="AO192" s="69"/>
      <c r="AP192" s="33"/>
      <c r="AQ192" s="63"/>
      <c r="AR192" s="75"/>
      <c r="AT192" s="90"/>
      <c r="AU192" s="90"/>
      <c r="AW192" s="118"/>
      <c r="AX192" s="119"/>
      <c r="AY192" s="120"/>
      <c r="AZ192" s="121"/>
      <c r="BA192" s="122"/>
      <c r="BB192" s="123"/>
      <c r="BC192" s="124"/>
      <c r="BD192" s="113"/>
      <c r="BE192" s="118"/>
      <c r="BF192" s="119"/>
      <c r="BG192" s="120"/>
      <c r="BH192" s="121"/>
      <c r="BI192" s="122"/>
      <c r="BJ192" s="123"/>
      <c r="BK192" s="121"/>
      <c r="BL192" s="124"/>
    </row>
    <row r="193" spans="1:64" ht="29.1" customHeight="1">
      <c r="A193" t="s">
        <v>967</v>
      </c>
      <c r="B193" s="34">
        <f>SUM(G186,N186,U186,AP186,AB186,AI186,AP193)</f>
        <v>15700</v>
      </c>
      <c r="C193" s="80"/>
      <c r="D193" s="71"/>
      <c r="E193" s="66"/>
      <c r="F193" s="69"/>
      <c r="G193" s="33"/>
      <c r="H193" s="63"/>
      <c r="I193" s="75"/>
      <c r="J193" s="80"/>
      <c r="K193" s="71"/>
      <c r="L193" s="66"/>
      <c r="M193" s="69"/>
      <c r="N193" s="33"/>
      <c r="O193" s="63"/>
      <c r="P193" s="75"/>
      <c r="Q193" s="80"/>
      <c r="R193" s="71"/>
      <c r="S193" s="66"/>
      <c r="T193" s="69"/>
      <c r="U193" s="33"/>
      <c r="V193" s="63"/>
      <c r="W193" s="75"/>
      <c r="X193" s="80"/>
      <c r="Y193" s="71"/>
      <c r="Z193" s="66"/>
      <c r="AA193" s="69"/>
      <c r="AB193" s="33"/>
      <c r="AC193" s="63"/>
      <c r="AD193" s="75"/>
      <c r="AE193" s="80"/>
      <c r="AF193" s="71"/>
      <c r="AG193" s="66"/>
      <c r="AH193" s="69"/>
      <c r="AI193" s="33"/>
      <c r="AJ193" s="63"/>
      <c r="AK193" s="75"/>
      <c r="AL193" s="76"/>
      <c r="AM193" s="71" t="s">
        <v>29</v>
      </c>
      <c r="AN193" s="66"/>
      <c r="AO193" s="32" t="s">
        <v>754</v>
      </c>
      <c r="AP193" s="33">
        <f>SUM(AP190)</f>
        <v>500</v>
      </c>
      <c r="AQ193" s="262">
        <f>SUM(AQ190)</f>
        <v>0</v>
      </c>
      <c r="AR193" s="263"/>
      <c r="AT193" s="91">
        <f>SUM(AW193:BC193)</f>
        <v>0</v>
      </c>
      <c r="AU193" s="91">
        <f>SUM(BE193:BL193)</f>
        <v>0</v>
      </c>
      <c r="AW193" s="118"/>
      <c r="AX193" s="119"/>
      <c r="AY193" s="120"/>
      <c r="AZ193" s="121"/>
      <c r="BA193" s="122"/>
      <c r="BB193" s="123"/>
      <c r="BC193" s="124"/>
      <c r="BD193" s="113"/>
      <c r="BE193" s="118">
        <f>COUNTIF(BE175,{"&gt;0","&lt;0"})</f>
        <v>0</v>
      </c>
      <c r="BF193" s="119">
        <f>COUNTIF(O175,{"&gt;0","&lt;0"})</f>
        <v>0</v>
      </c>
      <c r="BG193" s="120">
        <f>COUNTIF(V175:V179,{"&gt;0","&lt;0"})</f>
        <v>0</v>
      </c>
      <c r="BH193" s="121">
        <f>SUM(COUNTIF(AC177:AC183,{"&gt;0","&lt;0"}),COUNTIF(BH175,{"&gt;0","&lt;0"}))</f>
        <v>0</v>
      </c>
      <c r="BI193" s="122"/>
      <c r="BJ193" s="123"/>
      <c r="BK193" s="121">
        <f>COUNTIF(AQ190,{"&gt;0","&lt;0"})</f>
        <v>0</v>
      </c>
      <c r="BL193" s="124">
        <f>SUM(BL175:BL183)</f>
        <v>0</v>
      </c>
    </row>
    <row r="194" spans="1:64" ht="29.1" customHeight="1">
      <c r="A194" t="s">
        <v>967</v>
      </c>
      <c r="B194" s="16"/>
      <c r="C194" s="80"/>
      <c r="D194" s="71"/>
      <c r="E194" s="66"/>
      <c r="F194" s="69"/>
      <c r="G194" s="33"/>
      <c r="H194" s="63"/>
      <c r="I194" s="75"/>
      <c r="J194" s="80"/>
      <c r="K194" s="71"/>
      <c r="L194" s="66"/>
      <c r="M194" s="69"/>
      <c r="N194" s="33"/>
      <c r="O194" s="63"/>
      <c r="P194" s="75"/>
      <c r="Q194" s="80"/>
      <c r="R194" s="71"/>
      <c r="S194" s="66"/>
      <c r="T194" s="69"/>
      <c r="U194" s="33"/>
      <c r="V194" s="63"/>
      <c r="W194" s="75"/>
      <c r="X194" s="80"/>
      <c r="Y194" s="71"/>
      <c r="Z194" s="66"/>
      <c r="AA194" s="69"/>
      <c r="AB194" s="33"/>
      <c r="AC194" s="63"/>
      <c r="AD194" s="75"/>
      <c r="AE194" s="80"/>
      <c r="AF194" s="71"/>
      <c r="AG194" s="66"/>
      <c r="AH194" s="69"/>
      <c r="AI194" s="33"/>
      <c r="AJ194" s="63"/>
      <c r="AK194" s="75"/>
      <c r="AL194" s="80"/>
      <c r="AM194" s="71"/>
      <c r="AN194" s="66"/>
      <c r="AO194" s="69"/>
      <c r="AP194" s="33"/>
      <c r="AQ194" s="63"/>
      <c r="AR194" s="75"/>
      <c r="AT194" s="90"/>
      <c r="AU194" s="90"/>
      <c r="AW194" s="118"/>
      <c r="AX194" s="119"/>
      <c r="AY194" s="120"/>
      <c r="AZ194" s="121"/>
      <c r="BA194" s="122"/>
      <c r="BB194" s="123"/>
      <c r="BC194" s="124"/>
      <c r="BD194" s="113"/>
      <c r="BE194" s="118"/>
      <c r="BF194" s="119"/>
      <c r="BG194" s="120"/>
      <c r="BH194" s="121"/>
      <c r="BI194" s="122"/>
      <c r="BJ194" s="123"/>
      <c r="BK194" s="121"/>
      <c r="BL194" s="124"/>
    </row>
    <row r="195" spans="1:64" ht="29.1" customHeight="1">
      <c r="A195" t="s">
        <v>967</v>
      </c>
      <c r="B195" s="16"/>
      <c r="C195" s="80"/>
      <c r="D195" s="71"/>
      <c r="E195" s="66"/>
      <c r="F195" s="69"/>
      <c r="G195" s="33"/>
      <c r="H195" s="63"/>
      <c r="I195" s="75"/>
      <c r="J195" s="80"/>
      <c r="K195" s="71"/>
      <c r="L195" s="66"/>
      <c r="M195" s="69"/>
      <c r="N195" s="33"/>
      <c r="O195" s="63"/>
      <c r="P195" s="75"/>
      <c r="Q195" s="80"/>
      <c r="R195" s="71"/>
      <c r="S195" s="66"/>
      <c r="T195" s="69"/>
      <c r="U195" s="33"/>
      <c r="V195" s="63"/>
      <c r="W195" s="75"/>
      <c r="X195" s="80"/>
      <c r="Y195" s="71"/>
      <c r="Z195" s="66"/>
      <c r="AA195" s="69"/>
      <c r="AB195" s="33"/>
      <c r="AC195" s="63"/>
      <c r="AD195" s="75"/>
      <c r="AE195" s="80"/>
      <c r="AF195" s="71"/>
      <c r="AG195" s="66"/>
      <c r="AH195" s="69"/>
      <c r="AI195" s="33"/>
      <c r="AJ195" s="63"/>
      <c r="AK195" s="75"/>
      <c r="AL195" s="80"/>
      <c r="AM195" s="71"/>
      <c r="AN195" s="66"/>
      <c r="AO195" s="69"/>
      <c r="AP195" s="33"/>
      <c r="AQ195" s="63"/>
      <c r="AR195" s="75"/>
      <c r="AT195" s="90"/>
      <c r="AU195" s="90"/>
      <c r="AW195" s="118"/>
      <c r="AX195" s="119"/>
      <c r="AY195" s="120"/>
      <c r="AZ195" s="121"/>
      <c r="BA195" s="122"/>
      <c r="BB195" s="123"/>
      <c r="BC195" s="124"/>
      <c r="BD195" s="113"/>
      <c r="BE195" s="118"/>
      <c r="BF195" s="119"/>
      <c r="BG195" s="120"/>
      <c r="BH195" s="121"/>
      <c r="BI195" s="122"/>
      <c r="BJ195" s="123"/>
      <c r="BK195" s="121"/>
      <c r="BL195" s="124"/>
    </row>
    <row r="196" spans="1:64" ht="29.1" customHeight="1">
      <c r="A196" t="s">
        <v>967</v>
      </c>
      <c r="B196" s="16"/>
      <c r="C196" s="80"/>
      <c r="D196" s="71"/>
      <c r="E196" s="66"/>
      <c r="F196" s="69"/>
      <c r="G196" s="33"/>
      <c r="H196" s="63"/>
      <c r="I196" s="75"/>
      <c r="J196" s="80"/>
      <c r="K196" s="71"/>
      <c r="L196" s="66"/>
      <c r="M196" s="69"/>
      <c r="N196" s="33"/>
      <c r="O196" s="63"/>
      <c r="P196" s="75"/>
      <c r="Q196" s="80"/>
      <c r="R196" s="71"/>
      <c r="S196" s="66"/>
      <c r="T196" s="69"/>
      <c r="U196" s="33"/>
      <c r="V196" s="63"/>
      <c r="W196" s="75"/>
      <c r="X196" s="80"/>
      <c r="Y196" s="71"/>
      <c r="Z196" s="66"/>
      <c r="AA196" s="69"/>
      <c r="AB196" s="33"/>
      <c r="AC196" s="63"/>
      <c r="AD196" s="75"/>
      <c r="AE196" s="80"/>
      <c r="AF196" s="71"/>
      <c r="AG196" s="66"/>
      <c r="AH196" s="69"/>
      <c r="AI196" s="33"/>
      <c r="AJ196" s="63"/>
      <c r="AK196" s="75"/>
      <c r="AL196" s="80"/>
      <c r="AM196" s="71"/>
      <c r="AN196" s="66"/>
      <c r="AO196" s="69"/>
      <c r="AP196" s="33"/>
      <c r="AQ196" s="63"/>
      <c r="AR196" s="75"/>
      <c r="AT196" s="90"/>
      <c r="AU196" s="90"/>
      <c r="AW196" s="118"/>
      <c r="AX196" s="119"/>
      <c r="AY196" s="120"/>
      <c r="AZ196" s="121"/>
      <c r="BA196" s="122"/>
      <c r="BB196" s="123"/>
      <c r="BC196" s="124"/>
      <c r="BD196" s="113"/>
      <c r="BE196" s="118"/>
      <c r="BF196" s="119"/>
      <c r="BG196" s="120"/>
      <c r="BH196" s="121"/>
      <c r="BI196" s="122"/>
      <c r="BJ196" s="123"/>
      <c r="BK196" s="121"/>
      <c r="BL196" s="124"/>
    </row>
    <row r="197" spans="1:64" ht="29.1" customHeight="1">
      <c r="A197" t="s">
        <v>967</v>
      </c>
      <c r="B197" s="16"/>
      <c r="C197" s="80"/>
      <c r="D197" s="71"/>
      <c r="E197" s="66"/>
      <c r="F197" s="69"/>
      <c r="G197" s="33"/>
      <c r="H197" s="63"/>
      <c r="I197" s="75"/>
      <c r="J197" s="80"/>
      <c r="K197" s="71"/>
      <c r="L197" s="66"/>
      <c r="M197" s="69"/>
      <c r="N197" s="33"/>
      <c r="O197" s="63"/>
      <c r="P197" s="75"/>
      <c r="Q197" s="80"/>
      <c r="R197" s="71"/>
      <c r="S197" s="66"/>
      <c r="T197" s="69"/>
      <c r="U197" s="33"/>
      <c r="V197" s="63"/>
      <c r="W197" s="75"/>
      <c r="X197" s="80"/>
      <c r="Y197" s="71"/>
      <c r="Z197" s="66"/>
      <c r="AA197" s="69"/>
      <c r="AB197" s="33"/>
      <c r="AC197" s="63"/>
      <c r="AD197" s="75"/>
      <c r="AE197" s="80"/>
      <c r="AF197" s="71"/>
      <c r="AG197" s="66"/>
      <c r="AH197" s="69"/>
      <c r="AI197" s="33"/>
      <c r="AJ197" s="63"/>
      <c r="AK197" s="75"/>
      <c r="AL197" s="80"/>
      <c r="AM197" s="71"/>
      <c r="AN197" s="66"/>
      <c r="AO197" s="69"/>
      <c r="AP197" s="33"/>
      <c r="AQ197" s="63"/>
      <c r="AR197" s="75"/>
      <c r="AT197" s="90"/>
      <c r="AU197" s="90"/>
      <c r="AW197" s="118"/>
      <c r="AX197" s="119"/>
      <c r="AY197" s="120"/>
      <c r="AZ197" s="121"/>
      <c r="BA197" s="122"/>
      <c r="BB197" s="123"/>
      <c r="BC197" s="124"/>
      <c r="BD197" s="113"/>
      <c r="BE197" s="118"/>
      <c r="BF197" s="119"/>
      <c r="BG197" s="120"/>
      <c r="BH197" s="121"/>
      <c r="BI197" s="122"/>
      <c r="BJ197" s="123"/>
      <c r="BK197" s="121"/>
      <c r="BL197" s="124"/>
    </row>
    <row r="198" spans="1:64" ht="29.1" customHeight="1">
      <c r="A198" t="s">
        <v>967</v>
      </c>
      <c r="B198" s="16"/>
      <c r="C198" s="80"/>
      <c r="D198" s="71"/>
      <c r="E198" s="66"/>
      <c r="F198" s="69"/>
      <c r="G198" s="33"/>
      <c r="H198" s="63"/>
      <c r="I198" s="75"/>
      <c r="J198" s="80"/>
      <c r="K198" s="71"/>
      <c r="L198" s="66"/>
      <c r="M198" s="69"/>
      <c r="N198" s="33"/>
      <c r="O198" s="63"/>
      <c r="P198" s="75"/>
      <c r="Q198" s="80"/>
      <c r="R198" s="71"/>
      <c r="S198" s="66"/>
      <c r="T198" s="69"/>
      <c r="U198" s="33"/>
      <c r="V198" s="63"/>
      <c r="W198" s="75"/>
      <c r="X198" s="80"/>
      <c r="Y198" s="71"/>
      <c r="Z198" s="66"/>
      <c r="AA198" s="69"/>
      <c r="AB198" s="33"/>
      <c r="AC198" s="63"/>
      <c r="AD198" s="75"/>
      <c r="AE198" s="80"/>
      <c r="AF198" s="71"/>
      <c r="AG198" s="66"/>
      <c r="AH198" s="69"/>
      <c r="AI198" s="33"/>
      <c r="AJ198" s="63"/>
      <c r="AK198" s="75"/>
      <c r="AL198" s="80"/>
      <c r="AM198" s="71"/>
      <c r="AN198" s="66"/>
      <c r="AO198" s="69"/>
      <c r="AP198" s="33"/>
      <c r="AQ198" s="63"/>
      <c r="AR198" s="75"/>
      <c r="AT198" s="90"/>
      <c r="AU198" s="90"/>
      <c r="AW198" s="118"/>
      <c r="AX198" s="119"/>
      <c r="AY198" s="120"/>
      <c r="AZ198" s="121"/>
      <c r="BA198" s="122"/>
      <c r="BB198" s="123"/>
      <c r="BC198" s="124"/>
      <c r="BD198" s="113"/>
      <c r="BE198" s="118"/>
      <c r="BF198" s="119"/>
      <c r="BG198" s="120"/>
      <c r="BH198" s="121"/>
      <c r="BI198" s="122"/>
      <c r="BJ198" s="123"/>
      <c r="BK198" s="121"/>
      <c r="BL198" s="124"/>
    </row>
    <row r="199" spans="1:64" ht="29.1" customHeight="1">
      <c r="A199" t="s">
        <v>967</v>
      </c>
      <c r="B199" s="16"/>
      <c r="C199" s="80"/>
      <c r="D199" s="71"/>
      <c r="E199" s="66"/>
      <c r="F199" s="69"/>
      <c r="G199" s="33"/>
      <c r="H199" s="63"/>
      <c r="I199" s="75"/>
      <c r="J199" s="80"/>
      <c r="K199" s="71"/>
      <c r="L199" s="66"/>
      <c r="M199" s="69"/>
      <c r="N199" s="33"/>
      <c r="O199" s="63"/>
      <c r="P199" s="75"/>
      <c r="Q199" s="80"/>
      <c r="R199" s="71"/>
      <c r="S199" s="66"/>
      <c r="T199" s="69"/>
      <c r="U199" s="33"/>
      <c r="V199" s="63"/>
      <c r="W199" s="75"/>
      <c r="X199" s="80"/>
      <c r="Y199" s="71"/>
      <c r="Z199" s="66"/>
      <c r="AA199" s="69"/>
      <c r="AB199" s="33"/>
      <c r="AC199" s="63"/>
      <c r="AD199" s="75"/>
      <c r="AE199" s="80"/>
      <c r="AF199" s="71"/>
      <c r="AG199" s="66"/>
      <c r="AH199" s="69"/>
      <c r="AI199" s="33"/>
      <c r="AJ199" s="63"/>
      <c r="AK199" s="75"/>
      <c r="AL199" s="80"/>
      <c r="AM199" s="71"/>
      <c r="AN199" s="66"/>
      <c r="AO199" s="69"/>
      <c r="AP199" s="33"/>
      <c r="AQ199" s="63"/>
      <c r="AR199" s="75"/>
      <c r="AT199" s="90"/>
      <c r="AU199" s="90"/>
      <c r="AW199" s="118"/>
      <c r="AX199" s="119"/>
      <c r="AY199" s="120"/>
      <c r="AZ199" s="121"/>
      <c r="BA199" s="122"/>
      <c r="BB199" s="123"/>
      <c r="BC199" s="124"/>
      <c r="BD199" s="113"/>
      <c r="BE199" s="118"/>
      <c r="BF199" s="119"/>
      <c r="BG199" s="120"/>
      <c r="BH199" s="121"/>
      <c r="BI199" s="122"/>
      <c r="BJ199" s="123"/>
      <c r="BK199" s="121"/>
      <c r="BL199" s="124"/>
    </row>
    <row r="200" spans="1:64" ht="29.1" customHeight="1">
      <c r="A200" t="s">
        <v>967</v>
      </c>
      <c r="B200" s="16"/>
      <c r="C200" s="80"/>
      <c r="D200" s="71"/>
      <c r="E200" s="66"/>
      <c r="F200" s="69"/>
      <c r="G200" s="33"/>
      <c r="H200" s="63"/>
      <c r="I200" s="75"/>
      <c r="J200" s="80"/>
      <c r="K200" s="71"/>
      <c r="L200" s="66"/>
      <c r="M200" s="69"/>
      <c r="N200" s="33"/>
      <c r="O200" s="63"/>
      <c r="P200" s="75"/>
      <c r="Q200" s="80"/>
      <c r="R200" s="71"/>
      <c r="S200" s="66"/>
      <c r="T200" s="69"/>
      <c r="U200" s="33"/>
      <c r="V200" s="63"/>
      <c r="W200" s="75"/>
      <c r="X200" s="80"/>
      <c r="Y200" s="71"/>
      <c r="Z200" s="66"/>
      <c r="AA200" s="69"/>
      <c r="AB200" s="33"/>
      <c r="AC200" s="63"/>
      <c r="AD200" s="75"/>
      <c r="AE200" s="80"/>
      <c r="AF200" s="71"/>
      <c r="AG200" s="66"/>
      <c r="AH200" s="69"/>
      <c r="AI200" s="33"/>
      <c r="AJ200" s="63"/>
      <c r="AK200" s="75"/>
      <c r="AL200" s="80"/>
      <c r="AM200" s="71"/>
      <c r="AN200" s="66"/>
      <c r="AO200" s="69"/>
      <c r="AP200" s="33"/>
      <c r="AQ200" s="63"/>
      <c r="AR200" s="75"/>
      <c r="AT200" s="90"/>
      <c r="AU200" s="90"/>
      <c r="AW200" s="118"/>
      <c r="AX200" s="119"/>
      <c r="AY200" s="120"/>
      <c r="AZ200" s="121"/>
      <c r="BA200" s="122"/>
      <c r="BB200" s="123"/>
      <c r="BC200" s="124"/>
      <c r="BD200" s="113"/>
      <c r="BE200" s="118"/>
      <c r="BF200" s="119"/>
      <c r="BG200" s="120"/>
      <c r="BH200" s="121"/>
      <c r="BI200" s="122"/>
      <c r="BJ200" s="123"/>
      <c r="BK200" s="121"/>
      <c r="BL200" s="124"/>
    </row>
    <row r="201" spans="1:64" ht="29.1" customHeight="1">
      <c r="A201" t="s">
        <v>967</v>
      </c>
      <c r="B201" s="16"/>
      <c r="C201" s="80"/>
      <c r="D201" s="71"/>
      <c r="E201" s="66"/>
      <c r="F201" s="69"/>
      <c r="G201" s="33"/>
      <c r="H201" s="63"/>
      <c r="I201" s="75"/>
      <c r="J201" s="80"/>
      <c r="K201" s="71"/>
      <c r="L201" s="66"/>
      <c r="M201" s="69"/>
      <c r="N201" s="33"/>
      <c r="O201" s="63"/>
      <c r="P201" s="75"/>
      <c r="Q201" s="80"/>
      <c r="R201" s="71"/>
      <c r="S201" s="66"/>
      <c r="T201" s="69"/>
      <c r="U201" s="33"/>
      <c r="V201" s="63"/>
      <c r="W201" s="75"/>
      <c r="X201" s="80"/>
      <c r="Y201" s="71"/>
      <c r="Z201" s="66"/>
      <c r="AA201" s="69"/>
      <c r="AB201" s="33"/>
      <c r="AC201" s="63"/>
      <c r="AD201" s="75"/>
      <c r="AE201" s="80"/>
      <c r="AF201" s="71"/>
      <c r="AG201" s="66"/>
      <c r="AH201" s="69"/>
      <c r="AI201" s="33"/>
      <c r="AJ201" s="63"/>
      <c r="AK201" s="75"/>
      <c r="AL201" s="80"/>
      <c r="AM201" s="71"/>
      <c r="AN201" s="66"/>
      <c r="AO201" s="69"/>
      <c r="AP201" s="33"/>
      <c r="AQ201" s="63"/>
      <c r="AR201" s="75"/>
      <c r="AT201" s="90"/>
      <c r="AU201" s="90"/>
      <c r="AW201" s="118"/>
      <c r="AX201" s="119"/>
      <c r="AY201" s="120"/>
      <c r="AZ201" s="121"/>
      <c r="BA201" s="122"/>
      <c r="BB201" s="123"/>
      <c r="BC201" s="124"/>
      <c r="BD201" s="113"/>
      <c r="BE201" s="118"/>
      <c r="BF201" s="119"/>
      <c r="BG201" s="120"/>
      <c r="BH201" s="121"/>
      <c r="BI201" s="122"/>
      <c r="BJ201" s="123"/>
      <c r="BK201" s="121"/>
      <c r="BL201" s="124"/>
    </row>
    <row r="202" spans="1:64" ht="29.1" customHeight="1">
      <c r="A202" t="s">
        <v>967</v>
      </c>
      <c r="B202" s="16"/>
      <c r="C202" s="80"/>
      <c r="D202" s="71"/>
      <c r="E202" s="66"/>
      <c r="F202" s="69"/>
      <c r="G202" s="33"/>
      <c r="H202" s="63"/>
      <c r="I202" s="75"/>
      <c r="J202" s="80"/>
      <c r="K202" s="71"/>
      <c r="L202" s="66"/>
      <c r="M202" s="69"/>
      <c r="N202" s="33"/>
      <c r="O202" s="63"/>
      <c r="P202" s="75"/>
      <c r="Q202" s="80"/>
      <c r="R202" s="71"/>
      <c r="S202" s="66"/>
      <c r="T202" s="69"/>
      <c r="U202" s="33"/>
      <c r="V202" s="63"/>
      <c r="W202" s="75"/>
      <c r="X202" s="80"/>
      <c r="Y202" s="71"/>
      <c r="Z202" s="66"/>
      <c r="AA202" s="69"/>
      <c r="AB202" s="33"/>
      <c r="AC202" s="63"/>
      <c r="AD202" s="75"/>
      <c r="AE202" s="80"/>
      <c r="AF202" s="71"/>
      <c r="AG202" s="66"/>
      <c r="AH202" s="69"/>
      <c r="AI202" s="33"/>
      <c r="AJ202" s="63"/>
      <c r="AK202" s="75"/>
      <c r="AL202" s="80"/>
      <c r="AM202" s="71"/>
      <c r="AN202" s="66"/>
      <c r="AO202" s="69"/>
      <c r="AP202" s="33"/>
      <c r="AQ202" s="63"/>
      <c r="AR202" s="75"/>
      <c r="AT202" s="90"/>
      <c r="AU202" s="90"/>
      <c r="AW202" s="118"/>
      <c r="AX202" s="119"/>
      <c r="AY202" s="120"/>
      <c r="AZ202" s="121"/>
      <c r="BA202" s="122"/>
      <c r="BB202" s="123"/>
      <c r="BC202" s="124"/>
      <c r="BD202" s="113"/>
      <c r="BE202" s="118"/>
      <c r="BF202" s="119"/>
      <c r="BG202" s="120"/>
      <c r="BH202" s="121"/>
      <c r="BI202" s="122"/>
      <c r="BJ202" s="123"/>
      <c r="BK202" s="121"/>
      <c r="BL202" s="124"/>
    </row>
    <row r="203" spans="1:64" ht="29.1" customHeight="1">
      <c r="A203" t="s">
        <v>967</v>
      </c>
      <c r="B203" s="16"/>
      <c r="C203" s="80"/>
      <c r="D203" s="71"/>
      <c r="E203" s="66"/>
      <c r="F203" s="69"/>
      <c r="G203" s="33"/>
      <c r="H203" s="63"/>
      <c r="I203" s="75"/>
      <c r="J203" s="80"/>
      <c r="K203" s="71"/>
      <c r="L203" s="66"/>
      <c r="M203" s="69"/>
      <c r="N203" s="33"/>
      <c r="O203" s="63"/>
      <c r="P203" s="75"/>
      <c r="Q203" s="80"/>
      <c r="R203" s="71"/>
      <c r="S203" s="66"/>
      <c r="T203" s="69"/>
      <c r="U203" s="33"/>
      <c r="V203" s="63"/>
      <c r="W203" s="75"/>
      <c r="X203" s="80"/>
      <c r="Y203" s="71"/>
      <c r="Z203" s="66"/>
      <c r="AA203" s="69"/>
      <c r="AB203" s="33"/>
      <c r="AC203" s="63"/>
      <c r="AD203" s="75"/>
      <c r="AE203" s="80"/>
      <c r="AF203" s="71"/>
      <c r="AG203" s="66"/>
      <c r="AH203" s="69"/>
      <c r="AI203" s="33"/>
      <c r="AJ203" s="63"/>
      <c r="AK203" s="75"/>
      <c r="AL203" s="80"/>
      <c r="AM203" s="71"/>
      <c r="AN203" s="66"/>
      <c r="AO203" s="69"/>
      <c r="AP203" s="33"/>
      <c r="AQ203" s="63"/>
      <c r="AR203" s="75"/>
      <c r="AT203" s="90"/>
      <c r="AU203" s="90"/>
      <c r="AW203" s="118"/>
      <c r="AX203" s="119"/>
      <c r="AY203" s="120"/>
      <c r="AZ203" s="121"/>
      <c r="BA203" s="122"/>
      <c r="BB203" s="123"/>
      <c r="BC203" s="124"/>
      <c r="BD203" s="113"/>
      <c r="BE203" s="118"/>
      <c r="BF203" s="119"/>
      <c r="BG203" s="120"/>
      <c r="BH203" s="121"/>
      <c r="BI203" s="122"/>
      <c r="BJ203" s="123"/>
      <c r="BK203" s="121"/>
      <c r="BL203" s="124"/>
    </row>
    <row r="204" spans="1:64" ht="29.1" customHeight="1">
      <c r="A204" t="s">
        <v>967</v>
      </c>
      <c r="B204" s="16"/>
      <c r="C204" s="80"/>
      <c r="D204" s="71"/>
      <c r="E204" s="66"/>
      <c r="F204" s="69"/>
      <c r="G204" s="33"/>
      <c r="H204" s="63"/>
      <c r="I204" s="75"/>
      <c r="J204" s="80"/>
      <c r="K204" s="71"/>
      <c r="L204" s="66"/>
      <c r="M204" s="69"/>
      <c r="N204" s="33"/>
      <c r="O204" s="63"/>
      <c r="P204" s="75"/>
      <c r="Q204" s="80"/>
      <c r="R204" s="71"/>
      <c r="S204" s="66"/>
      <c r="T204" s="69"/>
      <c r="U204" s="33"/>
      <c r="V204" s="63"/>
      <c r="W204" s="75"/>
      <c r="X204" s="80"/>
      <c r="Y204" s="71"/>
      <c r="Z204" s="66"/>
      <c r="AA204" s="69"/>
      <c r="AB204" s="33"/>
      <c r="AC204" s="63"/>
      <c r="AD204" s="75"/>
      <c r="AE204" s="80"/>
      <c r="AF204" s="71"/>
      <c r="AG204" s="66"/>
      <c r="AH204" s="69"/>
      <c r="AI204" s="33"/>
      <c r="AJ204" s="63"/>
      <c r="AK204" s="75"/>
      <c r="AL204" s="80"/>
      <c r="AM204" s="71"/>
      <c r="AN204" s="66"/>
      <c r="AO204" s="69"/>
      <c r="AP204" s="33"/>
      <c r="AQ204" s="63"/>
      <c r="AR204" s="75"/>
      <c r="AT204" s="90"/>
      <c r="AU204" s="90"/>
      <c r="AW204" s="118"/>
      <c r="AX204" s="119"/>
      <c r="AY204" s="120"/>
      <c r="AZ204" s="121"/>
      <c r="BA204" s="122"/>
      <c r="BB204" s="123"/>
      <c r="BC204" s="124"/>
      <c r="BD204" s="113"/>
      <c r="BE204" s="118"/>
      <c r="BF204" s="119"/>
      <c r="BG204" s="120"/>
      <c r="BH204" s="121"/>
      <c r="BI204" s="122"/>
      <c r="BJ204" s="123"/>
      <c r="BK204" s="121"/>
      <c r="BL204" s="124"/>
    </row>
    <row r="205" spans="1:64" ht="29.1" customHeight="1">
      <c r="A205" t="s">
        <v>967</v>
      </c>
      <c r="B205" s="16"/>
      <c r="C205" s="80"/>
      <c r="D205" s="71"/>
      <c r="E205" s="66"/>
      <c r="F205" s="69"/>
      <c r="G205" s="33"/>
      <c r="H205" s="63"/>
      <c r="I205" s="75"/>
      <c r="J205" s="80"/>
      <c r="K205" s="71"/>
      <c r="L205" s="66"/>
      <c r="M205" s="69"/>
      <c r="N205" s="33"/>
      <c r="O205" s="63"/>
      <c r="P205" s="75"/>
      <c r="Q205" s="80"/>
      <c r="R205" s="71"/>
      <c r="S205" s="66"/>
      <c r="T205" s="69"/>
      <c r="U205" s="33"/>
      <c r="V205" s="63"/>
      <c r="W205" s="75"/>
      <c r="X205" s="80"/>
      <c r="Y205" s="71"/>
      <c r="Z205" s="66"/>
      <c r="AA205" s="69"/>
      <c r="AB205" s="33"/>
      <c r="AC205" s="63"/>
      <c r="AD205" s="75"/>
      <c r="AE205" s="80"/>
      <c r="AF205" s="71"/>
      <c r="AG205" s="66"/>
      <c r="AH205" s="69"/>
      <c r="AI205" s="33"/>
      <c r="AJ205" s="63"/>
      <c r="AK205" s="75"/>
      <c r="AL205" s="80"/>
      <c r="AM205" s="71"/>
      <c r="AN205" s="66"/>
      <c r="AO205" s="69"/>
      <c r="AP205" s="33"/>
      <c r="AQ205" s="63"/>
      <c r="AR205" s="75"/>
      <c r="AT205" s="90"/>
      <c r="AU205" s="90"/>
      <c r="AW205" s="118"/>
      <c r="AX205" s="119"/>
      <c r="AY205" s="120"/>
      <c r="AZ205" s="121"/>
      <c r="BA205" s="122"/>
      <c r="BB205" s="123"/>
      <c r="BC205" s="124"/>
      <c r="BD205" s="113"/>
      <c r="BE205" s="118"/>
      <c r="BF205" s="119"/>
      <c r="BG205" s="120"/>
      <c r="BH205" s="121"/>
      <c r="BI205" s="122"/>
      <c r="BJ205" s="123"/>
      <c r="BK205" s="121"/>
      <c r="BL205" s="124"/>
    </row>
    <row r="206" spans="1:64" ht="29.1" customHeight="1">
      <c r="A206" t="s">
        <v>967</v>
      </c>
      <c r="B206" s="16"/>
      <c r="C206" s="80"/>
      <c r="D206" s="71"/>
      <c r="E206" s="66"/>
      <c r="F206" s="69"/>
      <c r="G206" s="33"/>
      <c r="H206" s="63"/>
      <c r="I206" s="75"/>
      <c r="J206" s="80"/>
      <c r="K206" s="71"/>
      <c r="L206" s="66"/>
      <c r="M206" s="69"/>
      <c r="N206" s="33"/>
      <c r="O206" s="63"/>
      <c r="P206" s="75"/>
      <c r="Q206" s="80"/>
      <c r="R206" s="71"/>
      <c r="S206" s="66"/>
      <c r="T206" s="69"/>
      <c r="U206" s="33"/>
      <c r="V206" s="63"/>
      <c r="W206" s="75"/>
      <c r="X206" s="80"/>
      <c r="Y206" s="71"/>
      <c r="Z206" s="66"/>
      <c r="AA206" s="69"/>
      <c r="AB206" s="33"/>
      <c r="AC206" s="63"/>
      <c r="AD206" s="75"/>
      <c r="AE206" s="80"/>
      <c r="AF206" s="71"/>
      <c r="AG206" s="66"/>
      <c r="AH206" s="69"/>
      <c r="AI206" s="33"/>
      <c r="AJ206" s="63"/>
      <c r="AK206" s="75"/>
      <c r="AL206" s="80"/>
      <c r="AM206" s="71"/>
      <c r="AN206" s="66"/>
      <c r="AO206" s="69"/>
      <c r="AP206" s="33"/>
      <c r="AQ206" s="63"/>
      <c r="AR206" s="75"/>
      <c r="AT206" s="90"/>
      <c r="AU206" s="90"/>
      <c r="AW206" s="118"/>
      <c r="AX206" s="119"/>
      <c r="AY206" s="120"/>
      <c r="AZ206" s="121"/>
      <c r="BA206" s="122"/>
      <c r="BB206" s="123"/>
      <c r="BC206" s="124"/>
      <c r="BD206" s="113"/>
      <c r="BE206" s="118"/>
      <c r="BF206" s="119"/>
      <c r="BG206" s="120"/>
      <c r="BH206" s="121"/>
      <c r="BI206" s="122"/>
      <c r="BJ206" s="123"/>
      <c r="BK206" s="121"/>
      <c r="BL206" s="124"/>
    </row>
    <row r="207" spans="1:64" ht="29.1" customHeight="1">
      <c r="A207" t="s">
        <v>967</v>
      </c>
      <c r="B207" s="16"/>
      <c r="C207" s="80"/>
      <c r="D207" s="71"/>
      <c r="E207" s="66"/>
      <c r="F207" s="69"/>
      <c r="G207" s="33"/>
      <c r="H207" s="63"/>
      <c r="I207" s="75"/>
      <c r="J207" s="80"/>
      <c r="K207" s="71"/>
      <c r="L207" s="66"/>
      <c r="M207" s="69"/>
      <c r="N207" s="33"/>
      <c r="O207" s="63"/>
      <c r="P207" s="75"/>
      <c r="Q207" s="80"/>
      <c r="R207" s="71"/>
      <c r="S207" s="66"/>
      <c r="T207" s="69"/>
      <c r="U207" s="33"/>
      <c r="V207" s="63"/>
      <c r="W207" s="75"/>
      <c r="X207" s="80"/>
      <c r="Y207" s="71"/>
      <c r="Z207" s="66"/>
      <c r="AA207" s="69"/>
      <c r="AB207" s="33"/>
      <c r="AC207" s="63"/>
      <c r="AD207" s="75"/>
      <c r="AE207" s="80"/>
      <c r="AF207" s="71"/>
      <c r="AG207" s="66"/>
      <c r="AH207" s="69"/>
      <c r="AI207" s="33"/>
      <c r="AJ207" s="63"/>
      <c r="AK207" s="75"/>
      <c r="AL207" s="80"/>
      <c r="AM207" s="71"/>
      <c r="AN207" s="66"/>
      <c r="AO207" s="69"/>
      <c r="AP207" s="33"/>
      <c r="AQ207" s="63"/>
      <c r="AR207" s="75"/>
      <c r="AT207" s="90"/>
      <c r="AU207" s="90"/>
      <c r="AW207" s="118"/>
      <c r="AX207" s="119"/>
      <c r="AY207" s="120"/>
      <c r="AZ207" s="121"/>
      <c r="BA207" s="122"/>
      <c r="BB207" s="123"/>
      <c r="BC207" s="124"/>
      <c r="BD207" s="113"/>
      <c r="BE207" s="118"/>
      <c r="BF207" s="119"/>
      <c r="BG207" s="120"/>
      <c r="BH207" s="121"/>
      <c r="BI207" s="122"/>
      <c r="BJ207" s="123"/>
      <c r="BK207" s="121"/>
      <c r="BL207" s="124"/>
    </row>
    <row r="208" spans="1:64" ht="29.1" customHeight="1">
      <c r="A208" t="s">
        <v>968</v>
      </c>
      <c r="B208" s="42" t="s">
        <v>22</v>
      </c>
      <c r="C208" s="43" t="s">
        <v>69</v>
      </c>
      <c r="D208" s="44" t="s">
        <v>69</v>
      </c>
      <c r="E208" s="45"/>
      <c r="F208" s="44"/>
      <c r="G208" s="81">
        <f>SUM(G186)</f>
        <v>2400</v>
      </c>
      <c r="H208" s="282">
        <f>SUM(H186)</f>
        <v>0</v>
      </c>
      <c r="I208" s="216"/>
      <c r="J208" s="43"/>
      <c r="K208" s="44" t="s">
        <v>69</v>
      </c>
      <c r="L208" s="45"/>
      <c r="M208" s="44"/>
      <c r="N208" s="81">
        <f>SUM(N186)</f>
        <v>0</v>
      </c>
      <c r="O208" s="282">
        <f>SUM(O186)</f>
        <v>0</v>
      </c>
      <c r="P208" s="216"/>
      <c r="Q208" s="43"/>
      <c r="R208" s="72" t="s">
        <v>69</v>
      </c>
      <c r="S208" s="45"/>
      <c r="T208" s="44"/>
      <c r="U208" s="81">
        <f>SUM(U186)</f>
        <v>0</v>
      </c>
      <c r="V208" s="282">
        <f>SUM(V186)</f>
        <v>0</v>
      </c>
      <c r="W208" s="216"/>
      <c r="X208" s="43"/>
      <c r="Y208" s="72" t="s">
        <v>69</v>
      </c>
      <c r="Z208" s="45"/>
      <c r="AA208" s="44"/>
      <c r="AB208" s="81">
        <f>SUM(AB186)</f>
        <v>12250</v>
      </c>
      <c r="AC208" s="282">
        <f>SUM(AC186)</f>
        <v>0</v>
      </c>
      <c r="AD208" s="216"/>
      <c r="AE208" s="283" t="s">
        <v>69</v>
      </c>
      <c r="AF208" s="280"/>
      <c r="AG208" s="280"/>
      <c r="AH208" s="281"/>
      <c r="AI208" s="81">
        <f>SUM(AI186)</f>
        <v>550</v>
      </c>
      <c r="AJ208" s="282">
        <f>SUM(AJ186)</f>
        <v>0</v>
      </c>
      <c r="AK208" s="216"/>
      <c r="AL208" s="43"/>
      <c r="AM208" s="72" t="s">
        <v>69</v>
      </c>
      <c r="AN208" s="45"/>
      <c r="AO208" s="44"/>
      <c r="AP208" s="81">
        <f>SUM(AP186,AP190)</f>
        <v>500</v>
      </c>
      <c r="AQ208" s="282">
        <f>SUM(AQ186,AQ193)</f>
        <v>0</v>
      </c>
      <c r="AR208" s="216"/>
      <c r="AT208" s="90"/>
      <c r="AU208" s="90"/>
      <c r="AW208" s="118"/>
      <c r="AX208" s="119"/>
      <c r="AY208" s="120"/>
      <c r="AZ208" s="121"/>
      <c r="BA208" s="122"/>
      <c r="BB208" s="123"/>
      <c r="BC208" s="124"/>
      <c r="BD208" s="113"/>
      <c r="BE208" s="118"/>
      <c r="BF208" s="119"/>
      <c r="BG208" s="120"/>
      <c r="BH208" s="121"/>
      <c r="BI208" s="122"/>
      <c r="BJ208" s="123"/>
      <c r="BK208" s="121"/>
      <c r="BL208" s="124"/>
    </row>
    <row r="209" spans="1:64" ht="29.1" customHeight="1">
      <c r="A209" t="s">
        <v>968</v>
      </c>
      <c r="C209" t="s">
        <v>1191</v>
      </c>
      <c r="AL209" s="284" t="s">
        <v>490</v>
      </c>
      <c r="AM209" s="284"/>
      <c r="AN209" s="284"/>
      <c r="AO209" s="284"/>
      <c r="AP209" s="285">
        <f>SUM(H208,O208,V208,AQ208,AC208,AJ208)</f>
        <v>0</v>
      </c>
      <c r="AQ209" s="286"/>
      <c r="AR209" s="286"/>
      <c r="AT209" s="90"/>
      <c r="AU209" s="90"/>
      <c r="AW209" s="118"/>
      <c r="AX209" s="119"/>
      <c r="AY209" s="120"/>
      <c r="AZ209" s="121"/>
      <c r="BA209" s="122"/>
      <c r="BB209" s="123"/>
      <c r="BC209" s="124"/>
      <c r="BD209" s="113"/>
      <c r="BE209" s="118"/>
      <c r="BF209" s="119"/>
      <c r="BG209" s="120"/>
      <c r="BH209" s="121"/>
      <c r="BI209" s="122"/>
      <c r="BJ209" s="123"/>
      <c r="BK209" s="121"/>
      <c r="BL209" s="124"/>
    </row>
    <row r="210" spans="1:64" ht="29.1" customHeight="1">
      <c r="A210" t="s">
        <v>968</v>
      </c>
      <c r="C210" t="s">
        <v>23</v>
      </c>
      <c r="AL210" t="s">
        <v>24</v>
      </c>
      <c r="AR210" s="158" t="str">
        <f>基本・配布部数合計!$T$38</f>
        <v>2022.05.18</v>
      </c>
      <c r="AT210" s="90"/>
      <c r="AU210" s="90"/>
      <c r="AW210" s="118"/>
      <c r="AX210" s="119"/>
      <c r="AY210" s="120"/>
      <c r="AZ210" s="121"/>
      <c r="BA210" s="122"/>
      <c r="BB210" s="123"/>
      <c r="BC210" s="124"/>
      <c r="BD210" s="113"/>
      <c r="BE210" s="118"/>
      <c r="BF210" s="119"/>
      <c r="BG210" s="120"/>
      <c r="BH210" s="121"/>
      <c r="BI210" s="122"/>
      <c r="BJ210" s="123"/>
      <c r="BK210" s="121"/>
      <c r="BL210" s="124"/>
    </row>
    <row r="211" spans="1:64" ht="16.5" customHeight="1">
      <c r="A211" t="s">
        <v>968</v>
      </c>
      <c r="B211" s="254" t="s">
        <v>484</v>
      </c>
      <c r="C211" s="255"/>
      <c r="D211" s="255"/>
      <c r="E211" s="255"/>
      <c r="F211" s="255"/>
      <c r="G211" s="256"/>
      <c r="H211" s="3" t="s">
        <v>478</v>
      </c>
      <c r="I211" s="4"/>
      <c r="J211" s="77"/>
      <c r="K211" s="77"/>
      <c r="L211" s="78"/>
      <c r="M211" s="5" t="s">
        <v>16</v>
      </c>
      <c r="N211" s="6"/>
      <c r="O211" s="6"/>
      <c r="P211" s="6"/>
      <c r="Q211" s="6"/>
      <c r="R211" s="6"/>
      <c r="S211" s="6"/>
      <c r="T211" s="6"/>
      <c r="U211" s="6"/>
      <c r="V211" s="6"/>
      <c r="W211" s="7"/>
      <c r="X211" s="5" t="s">
        <v>13</v>
      </c>
      <c r="Y211" s="6"/>
      <c r="Z211" s="6"/>
      <c r="AA211" s="6"/>
      <c r="AB211" s="6"/>
      <c r="AC211" s="7"/>
      <c r="AD211" s="8" t="s">
        <v>14</v>
      </c>
      <c r="AE211" s="79"/>
      <c r="AF211" s="79"/>
      <c r="AG211" s="79"/>
      <c r="AH211" s="9"/>
      <c r="AI211" s="5" t="s">
        <v>17</v>
      </c>
      <c r="AJ211" s="6"/>
      <c r="AK211" s="6"/>
      <c r="AL211" s="6"/>
      <c r="AM211" s="7"/>
      <c r="AN211" s="5" t="s">
        <v>1032</v>
      </c>
      <c r="AO211" s="78"/>
      <c r="AP211" s="257">
        <f>基本・配布部数合計!$R$38</f>
        <v>44713</v>
      </c>
      <c r="AQ211" s="253"/>
      <c r="AR211" s="253"/>
      <c r="AT211" s="90"/>
      <c r="AU211" s="90"/>
      <c r="AW211" s="118"/>
      <c r="AX211" s="119"/>
      <c r="AY211" s="120"/>
      <c r="AZ211" s="121"/>
      <c r="BA211" s="122"/>
      <c r="BB211" s="123"/>
      <c r="BC211" s="124"/>
      <c r="BD211" s="113"/>
      <c r="BE211" s="118"/>
      <c r="BF211" s="119"/>
      <c r="BG211" s="120"/>
      <c r="BH211" s="121"/>
      <c r="BI211" s="122"/>
      <c r="BJ211" s="123"/>
      <c r="BK211" s="121"/>
      <c r="BL211" s="124"/>
    </row>
    <row r="212" spans="1:64" ht="16.5" customHeight="1">
      <c r="A212" t="s">
        <v>968</v>
      </c>
      <c r="B212" s="254"/>
      <c r="C212" s="255"/>
      <c r="D212" s="255"/>
      <c r="E212" s="255"/>
      <c r="F212" s="255"/>
      <c r="G212" s="256"/>
      <c r="H212" s="252" t="str">
        <f>IF(AP251=0,"",申込書!$D$18)</f>
        <v/>
      </c>
      <c r="I212" s="253"/>
      <c r="J212" s="253"/>
      <c r="K212" s="253"/>
      <c r="L212" s="236"/>
      <c r="M212" s="290" t="str">
        <f>IF(AP251=0,"",申込書!$F$12)</f>
        <v/>
      </c>
      <c r="N212" s="253"/>
      <c r="O212" s="253"/>
      <c r="P212" s="253"/>
      <c r="Q212" s="253"/>
      <c r="R212" s="253"/>
      <c r="S212" s="253"/>
      <c r="T212" s="253"/>
      <c r="U212" s="253"/>
      <c r="V212" s="253"/>
      <c r="W212" s="236"/>
      <c r="X212" s="264" t="str">
        <f>IF(AP251=0,"",申込書!$D$14)</f>
        <v/>
      </c>
      <c r="Y212" s="265"/>
      <c r="Z212" s="265"/>
      <c r="AA212" s="265"/>
      <c r="AB212" s="265"/>
      <c r="AC212" s="266"/>
      <c r="AD212" s="289" t="str">
        <f>IF(AP251=0,"",申込書!$D$15)</f>
        <v/>
      </c>
      <c r="AE212" s="271"/>
      <c r="AF212" s="271"/>
      <c r="AG212" s="271"/>
      <c r="AH212" s="231"/>
      <c r="AI212" s="270" t="str">
        <f>IF(AP251=0,"",基本・配布部数合計!$T$37)</f>
        <v/>
      </c>
      <c r="AJ212" s="271"/>
      <c r="AK212" s="271"/>
      <c r="AL212" s="271"/>
      <c r="AM212" s="231"/>
      <c r="AN212" s="258" t="str">
        <f>IF(AP251=0,"",申込書!$D$5)</f>
        <v/>
      </c>
      <c r="AO212" s="259"/>
      <c r="AP212" s="273" t="s">
        <v>506</v>
      </c>
      <c r="AQ212" s="274"/>
      <c r="AR212" s="274"/>
      <c r="AT212" s="90"/>
      <c r="AU212" s="90"/>
      <c r="AW212" s="118"/>
      <c r="AX212" s="119"/>
      <c r="AY212" s="120"/>
      <c r="AZ212" s="121"/>
      <c r="BA212" s="122"/>
      <c r="BB212" s="123"/>
      <c r="BC212" s="124"/>
      <c r="BD212" s="113"/>
      <c r="BE212" s="118"/>
      <c r="BF212" s="119"/>
      <c r="BG212" s="120"/>
      <c r="BH212" s="121"/>
      <c r="BI212" s="122"/>
      <c r="BJ212" s="123"/>
      <c r="BK212" s="121"/>
      <c r="BL212" s="124"/>
    </row>
    <row r="213" spans="1:64" ht="16.5" customHeight="1">
      <c r="A213" t="s">
        <v>968</v>
      </c>
      <c r="B213" s="255"/>
      <c r="C213" s="255"/>
      <c r="D213" s="255"/>
      <c r="E213" s="255"/>
      <c r="F213" s="255"/>
      <c r="G213" s="256"/>
      <c r="H213" s="237"/>
      <c r="I213" s="238"/>
      <c r="J213" s="238"/>
      <c r="K213" s="238"/>
      <c r="L213" s="239"/>
      <c r="M213" s="237"/>
      <c r="N213" s="238"/>
      <c r="O213" s="238"/>
      <c r="P213" s="238"/>
      <c r="Q213" s="238"/>
      <c r="R213" s="238"/>
      <c r="S213" s="238"/>
      <c r="T213" s="238"/>
      <c r="U213" s="238"/>
      <c r="V213" s="238"/>
      <c r="W213" s="239"/>
      <c r="X213" s="267"/>
      <c r="Y213" s="268"/>
      <c r="Z213" s="268"/>
      <c r="AA213" s="268"/>
      <c r="AB213" s="268"/>
      <c r="AC213" s="269"/>
      <c r="AD213" s="232"/>
      <c r="AE213" s="272"/>
      <c r="AF213" s="272"/>
      <c r="AG213" s="272"/>
      <c r="AH213" s="233"/>
      <c r="AI213" s="232"/>
      <c r="AJ213" s="272"/>
      <c r="AK213" s="272"/>
      <c r="AL213" s="272"/>
      <c r="AM213" s="233"/>
      <c r="AN213" s="260" t="str">
        <f>IF(AP251=0,"",申込書!$D$6)</f>
        <v/>
      </c>
      <c r="AO213" s="261"/>
      <c r="AP213" s="275"/>
      <c r="AQ213" s="274"/>
      <c r="AR213" s="274"/>
      <c r="AT213" s="90"/>
      <c r="AU213" s="90"/>
      <c r="AW213" s="118"/>
      <c r="AX213" s="119"/>
      <c r="AY213" s="120"/>
      <c r="AZ213" s="121"/>
      <c r="BA213" s="122"/>
      <c r="BB213" s="123"/>
      <c r="BC213" s="124"/>
      <c r="BD213" s="113"/>
      <c r="BE213" s="118"/>
      <c r="BF213" s="119"/>
      <c r="BG213" s="120"/>
      <c r="BH213" s="121"/>
      <c r="BI213" s="122"/>
      <c r="BJ213" s="123"/>
      <c r="BK213" s="121"/>
      <c r="BL213" s="124"/>
    </row>
    <row r="214" spans="1:64" ht="16.5" customHeight="1">
      <c r="A214" t="s">
        <v>968</v>
      </c>
      <c r="AQ214" s="287">
        <v>6</v>
      </c>
      <c r="AR214" s="288"/>
      <c r="AT214" s="90"/>
      <c r="AU214" s="90"/>
      <c r="AW214" s="118"/>
      <c r="AX214" s="119"/>
      <c r="AY214" s="120"/>
      <c r="AZ214" s="121"/>
      <c r="BA214" s="122"/>
      <c r="BB214" s="123"/>
      <c r="BC214" s="124"/>
      <c r="BD214" s="113"/>
      <c r="BE214" s="118"/>
      <c r="BF214" s="119"/>
      <c r="BG214" s="120"/>
      <c r="BH214" s="121"/>
      <c r="BI214" s="122"/>
      <c r="BJ214" s="123"/>
      <c r="BK214" s="121"/>
      <c r="BL214" s="124"/>
    </row>
    <row r="215" spans="1:64" ht="29.1" customHeight="1">
      <c r="A215" t="s">
        <v>968</v>
      </c>
      <c r="B215" s="103"/>
      <c r="C215" s="279" t="s">
        <v>498</v>
      </c>
      <c r="D215" s="280"/>
      <c r="E215" s="280"/>
      <c r="F215" s="280"/>
      <c r="G215" s="280"/>
      <c r="H215" s="280"/>
      <c r="I215" s="281"/>
      <c r="J215" s="279" t="s">
        <v>499</v>
      </c>
      <c r="K215" s="280"/>
      <c r="L215" s="280"/>
      <c r="M215" s="280"/>
      <c r="N215" s="280"/>
      <c r="O215" s="280"/>
      <c r="P215" s="281"/>
      <c r="Q215" s="279" t="s">
        <v>500</v>
      </c>
      <c r="R215" s="280"/>
      <c r="S215" s="280"/>
      <c r="T215" s="280"/>
      <c r="U215" s="280"/>
      <c r="V215" s="280"/>
      <c r="W215" s="281"/>
      <c r="X215" s="279" t="s">
        <v>502</v>
      </c>
      <c r="Y215" s="280"/>
      <c r="Z215" s="280"/>
      <c r="AA215" s="280"/>
      <c r="AB215" s="280"/>
      <c r="AC215" s="280"/>
      <c r="AD215" s="281"/>
      <c r="AE215" s="279" t="s">
        <v>504</v>
      </c>
      <c r="AF215" s="280"/>
      <c r="AG215" s="280"/>
      <c r="AH215" s="280"/>
      <c r="AI215" s="280"/>
      <c r="AJ215" s="280"/>
      <c r="AK215" s="281"/>
      <c r="AL215" s="279" t="s">
        <v>501</v>
      </c>
      <c r="AM215" s="280"/>
      <c r="AN215" s="280"/>
      <c r="AO215" s="280"/>
      <c r="AP215" s="280"/>
      <c r="AQ215" s="280"/>
      <c r="AR215" s="281"/>
      <c r="AT215" s="90"/>
      <c r="AU215" s="90"/>
      <c r="AW215" s="118"/>
      <c r="AX215" s="119"/>
      <c r="AY215" s="120"/>
      <c r="AZ215" s="121"/>
      <c r="BA215" s="122"/>
      <c r="BB215" s="123"/>
      <c r="BC215" s="124"/>
      <c r="BD215" s="113"/>
      <c r="BE215" s="118"/>
      <c r="BF215" s="119"/>
      <c r="BG215" s="120"/>
      <c r="BH215" s="121"/>
      <c r="BI215" s="122"/>
      <c r="BJ215" s="123"/>
      <c r="BK215" s="121"/>
      <c r="BL215" s="124"/>
    </row>
    <row r="216" spans="1:64" ht="29.1" customHeight="1">
      <c r="A216" t="s">
        <v>968</v>
      </c>
      <c r="B216" s="10" t="s">
        <v>18</v>
      </c>
      <c r="C216" s="104"/>
      <c r="D216" s="11"/>
      <c r="E216" s="65" t="s">
        <v>19</v>
      </c>
      <c r="F216" s="11"/>
      <c r="G216" s="13" t="s">
        <v>20</v>
      </c>
      <c r="H216" s="67" t="s">
        <v>21</v>
      </c>
      <c r="I216" s="12"/>
      <c r="J216" s="104"/>
      <c r="K216" s="11"/>
      <c r="L216" s="65" t="s">
        <v>19</v>
      </c>
      <c r="M216" s="11"/>
      <c r="N216" s="13" t="s">
        <v>20</v>
      </c>
      <c r="O216" s="67" t="s">
        <v>21</v>
      </c>
      <c r="P216" s="12"/>
      <c r="Q216" s="104"/>
      <c r="R216" s="11"/>
      <c r="S216" s="65" t="s">
        <v>19</v>
      </c>
      <c r="T216" s="11"/>
      <c r="U216" s="13" t="s">
        <v>20</v>
      </c>
      <c r="V216" s="67" t="s">
        <v>21</v>
      </c>
      <c r="W216" s="12"/>
      <c r="X216" s="104"/>
      <c r="Y216" s="11"/>
      <c r="Z216" s="65" t="s">
        <v>19</v>
      </c>
      <c r="AA216" s="11"/>
      <c r="AB216" s="13" t="s">
        <v>20</v>
      </c>
      <c r="AC216" s="67" t="s">
        <v>21</v>
      </c>
      <c r="AD216" s="12"/>
      <c r="AE216" s="104"/>
      <c r="AF216" s="11"/>
      <c r="AG216" s="65" t="s">
        <v>19</v>
      </c>
      <c r="AH216" s="11"/>
      <c r="AI216" s="13" t="s">
        <v>20</v>
      </c>
      <c r="AJ216" s="67" t="s">
        <v>21</v>
      </c>
      <c r="AK216" s="12"/>
      <c r="AL216" s="104"/>
      <c r="AM216" s="11"/>
      <c r="AN216" s="65" t="s">
        <v>19</v>
      </c>
      <c r="AO216" s="11"/>
      <c r="AP216" s="13" t="s">
        <v>20</v>
      </c>
      <c r="AQ216" s="67" t="s">
        <v>21</v>
      </c>
      <c r="AR216" s="12"/>
      <c r="AT216" s="90"/>
      <c r="AU216" s="90"/>
      <c r="AW216" s="118"/>
      <c r="AX216" s="119"/>
      <c r="AY216" s="120"/>
      <c r="AZ216" s="121"/>
      <c r="BA216" s="122"/>
      <c r="BB216" s="123"/>
      <c r="BC216" s="124"/>
      <c r="BD216" s="113"/>
      <c r="BE216" s="118"/>
      <c r="BF216" s="119"/>
      <c r="BG216" s="120"/>
      <c r="BH216" s="121"/>
      <c r="BI216" s="122"/>
      <c r="BJ216" s="123"/>
      <c r="BK216" s="121"/>
      <c r="BL216" s="124"/>
    </row>
    <row r="217" spans="1:64" ht="29.1" customHeight="1">
      <c r="A217" t="s">
        <v>967</v>
      </c>
      <c r="B217" s="16" t="s">
        <v>176</v>
      </c>
      <c r="C217" s="101" t="s">
        <v>2</v>
      </c>
      <c r="D217" s="71" t="s">
        <v>471</v>
      </c>
      <c r="E217" s="66" t="s">
        <v>1279</v>
      </c>
      <c r="F217" s="84" t="s">
        <v>1280</v>
      </c>
      <c r="G217" s="33">
        <v>200</v>
      </c>
      <c r="H217" s="190">
        <v>0</v>
      </c>
      <c r="I217" s="172"/>
      <c r="J217" s="101" t="s">
        <v>2</v>
      </c>
      <c r="K217" s="71" t="s">
        <v>472</v>
      </c>
      <c r="L217" s="66" t="s">
        <v>184</v>
      </c>
      <c r="M217" s="48" t="s">
        <v>1271</v>
      </c>
      <c r="N217" s="33">
        <v>4150</v>
      </c>
      <c r="O217" s="73">
        <v>0</v>
      </c>
      <c r="P217" s="68" t="s">
        <v>29</v>
      </c>
      <c r="Q217" s="101" t="s">
        <v>2</v>
      </c>
      <c r="R217" s="71" t="s">
        <v>568</v>
      </c>
      <c r="S217" s="66" t="s">
        <v>189</v>
      </c>
      <c r="T217" s="69" t="s">
        <v>1035</v>
      </c>
      <c r="U217" s="33">
        <v>1400</v>
      </c>
      <c r="V217" s="73">
        <v>0</v>
      </c>
      <c r="W217" s="68" t="s">
        <v>29</v>
      </c>
      <c r="X217" s="101" t="s">
        <v>2</v>
      </c>
      <c r="Y217" s="71" t="s">
        <v>569</v>
      </c>
      <c r="Z217" s="66" t="s">
        <v>199</v>
      </c>
      <c r="AA217" s="69" t="s">
        <v>1034</v>
      </c>
      <c r="AB217" s="33">
        <v>3100</v>
      </c>
      <c r="AC217" s="73">
        <v>0</v>
      </c>
      <c r="AD217" s="68" t="s">
        <v>29</v>
      </c>
      <c r="AE217" s="101" t="s">
        <v>2</v>
      </c>
      <c r="AF217" s="71" t="s">
        <v>505</v>
      </c>
      <c r="AG217" s="66" t="s">
        <v>1279</v>
      </c>
      <c r="AH217" s="69" t="s">
        <v>772</v>
      </c>
      <c r="AI217" s="33">
        <v>100</v>
      </c>
      <c r="AJ217" s="73"/>
      <c r="AK217" s="68" t="s">
        <v>29</v>
      </c>
      <c r="AL217" s="101" t="s">
        <v>2</v>
      </c>
      <c r="AM217" s="71" t="s">
        <v>746</v>
      </c>
      <c r="AN217" s="66" t="s">
        <v>198</v>
      </c>
      <c r="AO217" s="48" t="s">
        <v>1</v>
      </c>
      <c r="AP217" s="33">
        <v>1050</v>
      </c>
      <c r="AQ217" s="73">
        <v>0</v>
      </c>
      <c r="AR217" s="68" t="s">
        <v>29</v>
      </c>
      <c r="AT217" s="90"/>
      <c r="AU217" s="90"/>
      <c r="AW217" s="118"/>
      <c r="AX217" s="119"/>
      <c r="AY217" s="120"/>
      <c r="AZ217" s="121"/>
      <c r="BA217" s="122"/>
      <c r="BB217" s="123"/>
      <c r="BC217" s="124">
        <f>IF(COUNTIF(H217,{"&gt;0","&lt;0"}),0,COUNTIF(AJ217,{"&gt;0","&lt;0"}))</f>
        <v>0</v>
      </c>
      <c r="BD217" s="113"/>
      <c r="BE217" s="118"/>
      <c r="BF217" s="119"/>
      <c r="BG217" s="120"/>
      <c r="BH217" s="121"/>
      <c r="BI217" s="122"/>
      <c r="BJ217" s="123"/>
      <c r="BK217" s="121"/>
      <c r="BL217" s="124"/>
    </row>
    <row r="218" spans="1:64" ht="29.1" customHeight="1">
      <c r="A218" t="s">
        <v>967</v>
      </c>
      <c r="B218" s="16" t="s">
        <v>758</v>
      </c>
      <c r="C218" s="101" t="s">
        <v>2</v>
      </c>
      <c r="D218" s="71" t="s">
        <v>471</v>
      </c>
      <c r="E218" s="66" t="s">
        <v>1251</v>
      </c>
      <c r="F218" s="84" t="s">
        <v>763</v>
      </c>
      <c r="G218" s="33">
        <v>1400</v>
      </c>
      <c r="H218" s="190">
        <v>0</v>
      </c>
      <c r="I218" s="172"/>
      <c r="J218" s="101" t="s">
        <v>2</v>
      </c>
      <c r="K218" s="71" t="s">
        <v>479</v>
      </c>
      <c r="L218" s="66" t="s">
        <v>185</v>
      </c>
      <c r="M218" s="84" t="s">
        <v>1269</v>
      </c>
      <c r="N218" s="185" t="s">
        <v>1270</v>
      </c>
      <c r="O218" s="63"/>
      <c r="P218" s="75"/>
      <c r="Q218" s="101" t="s">
        <v>2</v>
      </c>
      <c r="R218" s="71" t="s">
        <v>568</v>
      </c>
      <c r="S218" s="66" t="s">
        <v>190</v>
      </c>
      <c r="T218" s="69" t="s">
        <v>763</v>
      </c>
      <c r="U218" s="33">
        <v>1100</v>
      </c>
      <c r="V218" s="73">
        <v>0</v>
      </c>
      <c r="W218" s="68" t="s">
        <v>29</v>
      </c>
      <c r="X218" s="101" t="s">
        <v>2</v>
      </c>
      <c r="Y218" s="71" t="s">
        <v>569</v>
      </c>
      <c r="Z218" s="66" t="s">
        <v>202</v>
      </c>
      <c r="AA218" s="69" t="s">
        <v>1176</v>
      </c>
      <c r="AB218" s="166">
        <v>3900</v>
      </c>
      <c r="AC218" s="171">
        <v>0</v>
      </c>
      <c r="AD218" s="172" t="s">
        <v>29</v>
      </c>
      <c r="AE218" s="101" t="s">
        <v>2</v>
      </c>
      <c r="AF218" s="71" t="s">
        <v>505</v>
      </c>
      <c r="AG218" s="66" t="s">
        <v>1251</v>
      </c>
      <c r="AH218" s="69" t="s">
        <v>1293</v>
      </c>
      <c r="AI218" s="33">
        <v>300</v>
      </c>
      <c r="AJ218" s="73"/>
      <c r="AK218" s="68" t="s">
        <v>29</v>
      </c>
      <c r="AL218" s="80"/>
      <c r="AM218" s="71" t="s">
        <v>751</v>
      </c>
      <c r="AN218" s="66" t="s">
        <v>199</v>
      </c>
      <c r="AO218" s="74" t="s">
        <v>761</v>
      </c>
      <c r="AP218" s="33" t="s">
        <v>470</v>
      </c>
      <c r="AQ218" s="63"/>
      <c r="AR218" s="75"/>
      <c r="AT218" s="90"/>
      <c r="AU218" s="90"/>
      <c r="AW218" s="118"/>
      <c r="AX218" s="119"/>
      <c r="AY218" s="120"/>
      <c r="AZ218" s="121"/>
      <c r="BA218" s="122"/>
      <c r="BB218" s="123"/>
      <c r="BC218" s="124">
        <f>IF(COUNTIF(H218,{"&gt;0","&lt;0"}),0,COUNTIF(AJ218,{"&gt;0","&lt;0"}))</f>
        <v>0</v>
      </c>
      <c r="BD218" s="113"/>
      <c r="BE218" s="118"/>
      <c r="BF218" s="119"/>
      <c r="BG218" s="120"/>
      <c r="BH218" s="121"/>
      <c r="BI218" s="122"/>
      <c r="BJ218" s="123"/>
      <c r="BK218" s="121"/>
      <c r="BL218" s="124"/>
    </row>
    <row r="219" spans="1:64" ht="29.1" customHeight="1">
      <c r="A219" t="s">
        <v>967</v>
      </c>
      <c r="B219" s="16" t="s">
        <v>460</v>
      </c>
      <c r="C219" s="101" t="s">
        <v>2</v>
      </c>
      <c r="D219" s="71" t="s">
        <v>471</v>
      </c>
      <c r="E219" s="66" t="s">
        <v>1281</v>
      </c>
      <c r="F219" s="48" t="s">
        <v>1282</v>
      </c>
      <c r="G219" s="33">
        <v>800</v>
      </c>
      <c r="H219" s="190">
        <v>0</v>
      </c>
      <c r="I219" s="172"/>
      <c r="J219" s="157"/>
      <c r="K219" s="133" t="s">
        <v>31</v>
      </c>
      <c r="L219" s="165" t="s">
        <v>177</v>
      </c>
      <c r="M219" s="74" t="s">
        <v>1147</v>
      </c>
      <c r="N219" s="166" t="s">
        <v>470</v>
      </c>
      <c r="O219" s="167"/>
      <c r="P219" s="168"/>
      <c r="Q219" s="101" t="s">
        <v>2</v>
      </c>
      <c r="R219" s="71" t="s">
        <v>568</v>
      </c>
      <c r="S219" s="66" t="s">
        <v>191</v>
      </c>
      <c r="T219" s="69" t="s">
        <v>764</v>
      </c>
      <c r="U219" s="33">
        <v>1200</v>
      </c>
      <c r="V219" s="73">
        <v>0</v>
      </c>
      <c r="W219" s="68" t="s">
        <v>29</v>
      </c>
      <c r="X219" s="101" t="s">
        <v>2</v>
      </c>
      <c r="Y219" s="71" t="s">
        <v>569</v>
      </c>
      <c r="Z219" s="66" t="s">
        <v>203</v>
      </c>
      <c r="AA219" s="69" t="s">
        <v>1036</v>
      </c>
      <c r="AB219" s="33">
        <v>1950</v>
      </c>
      <c r="AC219" s="73">
        <v>0</v>
      </c>
      <c r="AD219" s="68" t="s">
        <v>29</v>
      </c>
      <c r="AE219" s="101" t="s">
        <v>2</v>
      </c>
      <c r="AF219" s="71" t="s">
        <v>505</v>
      </c>
      <c r="AG219" s="66" t="s">
        <v>1281</v>
      </c>
      <c r="AH219" s="69" t="s">
        <v>1294</v>
      </c>
      <c r="AI219" s="33">
        <v>350</v>
      </c>
      <c r="AJ219" s="73"/>
      <c r="AK219" s="68" t="s">
        <v>29</v>
      </c>
      <c r="AL219" s="80"/>
      <c r="AM219" s="71" t="s">
        <v>751</v>
      </c>
      <c r="AN219" s="66" t="s">
        <v>200</v>
      </c>
      <c r="AO219" s="74" t="s">
        <v>770</v>
      </c>
      <c r="AP219" s="33" t="s">
        <v>470</v>
      </c>
      <c r="AQ219" s="63"/>
      <c r="AR219" s="75"/>
      <c r="AT219" s="90"/>
      <c r="AU219" s="90"/>
      <c r="AW219" s="118"/>
      <c r="AX219" s="119"/>
      <c r="AY219" s="120"/>
      <c r="AZ219" s="121"/>
      <c r="BA219" s="122"/>
      <c r="BB219" s="123"/>
      <c r="BC219" s="124">
        <f>IF(COUNTIF(H219,{"&gt;0","&lt;0"}),0,COUNTIF(AJ219,{"&gt;0","&lt;0"}))</f>
        <v>0</v>
      </c>
      <c r="BD219" s="113"/>
      <c r="BE219" s="118"/>
      <c r="BF219" s="119"/>
      <c r="BG219" s="120"/>
      <c r="BH219" s="121"/>
      <c r="BI219" s="122"/>
      <c r="BJ219" s="123"/>
      <c r="BK219" s="121"/>
      <c r="BL219" s="124"/>
    </row>
    <row r="220" spans="1:64" ht="29.1" customHeight="1">
      <c r="A220" t="s">
        <v>967</v>
      </c>
      <c r="B220" s="16"/>
      <c r="C220" s="101" t="s">
        <v>2</v>
      </c>
      <c r="D220" s="71" t="s">
        <v>471</v>
      </c>
      <c r="E220" s="66" t="s">
        <v>1283</v>
      </c>
      <c r="F220" s="84" t="s">
        <v>764</v>
      </c>
      <c r="G220" s="33">
        <v>1250</v>
      </c>
      <c r="H220" s="190">
        <v>0</v>
      </c>
      <c r="I220" s="172" t="s">
        <v>29</v>
      </c>
      <c r="J220" s="157"/>
      <c r="K220" s="133" t="s">
        <v>31</v>
      </c>
      <c r="L220" s="165" t="s">
        <v>1251</v>
      </c>
      <c r="M220" s="178" t="s">
        <v>1272</v>
      </c>
      <c r="N220" s="166" t="s">
        <v>470</v>
      </c>
      <c r="O220" s="167"/>
      <c r="P220" s="168"/>
      <c r="Q220" s="101" t="s">
        <v>2</v>
      </c>
      <c r="R220" s="71" t="s">
        <v>568</v>
      </c>
      <c r="S220" s="66" t="s">
        <v>192</v>
      </c>
      <c r="T220" s="84" t="s">
        <v>1172</v>
      </c>
      <c r="U220" s="33">
        <v>1250</v>
      </c>
      <c r="V220" s="73">
        <v>0</v>
      </c>
      <c r="W220" s="68" t="s">
        <v>29</v>
      </c>
      <c r="X220" s="101" t="s">
        <v>2</v>
      </c>
      <c r="Y220" s="71" t="s">
        <v>569</v>
      </c>
      <c r="Z220" s="66" t="s">
        <v>204</v>
      </c>
      <c r="AA220" s="69" t="s">
        <v>1037</v>
      </c>
      <c r="AB220" s="33">
        <v>3350</v>
      </c>
      <c r="AC220" s="73">
        <v>0</v>
      </c>
      <c r="AD220" s="68" t="s">
        <v>29</v>
      </c>
      <c r="AE220" s="101" t="s">
        <v>2</v>
      </c>
      <c r="AF220" s="71" t="s">
        <v>505</v>
      </c>
      <c r="AG220" s="66" t="s">
        <v>1283</v>
      </c>
      <c r="AH220" s="74" t="s">
        <v>1295</v>
      </c>
      <c r="AI220" s="33">
        <v>300</v>
      </c>
      <c r="AJ220" s="73"/>
      <c r="AK220" s="68" t="s">
        <v>29</v>
      </c>
      <c r="AL220" s="80"/>
      <c r="AM220" s="71" t="s">
        <v>751</v>
      </c>
      <c r="AN220" s="66" t="s">
        <v>201</v>
      </c>
      <c r="AO220" s="74" t="s">
        <v>771</v>
      </c>
      <c r="AP220" s="33" t="s">
        <v>470</v>
      </c>
      <c r="AQ220" s="63"/>
      <c r="AR220" s="75"/>
      <c r="AT220" s="90"/>
      <c r="AU220" s="90"/>
      <c r="AW220" s="118"/>
      <c r="AX220" s="119"/>
      <c r="AY220" s="120"/>
      <c r="AZ220" s="121"/>
      <c r="BA220" s="122"/>
      <c r="BB220" s="123"/>
      <c r="BC220" s="124">
        <f>IF(COUNTIF(H220,{"&gt;0","&lt;0"}),0,COUNTIF(AJ220,{"&gt;0","&lt;0"}))</f>
        <v>0</v>
      </c>
      <c r="BD220" s="113"/>
      <c r="BE220" s="118"/>
      <c r="BF220" s="119"/>
      <c r="BG220" s="120"/>
      <c r="BH220" s="121"/>
      <c r="BI220" s="122"/>
      <c r="BJ220" s="123"/>
      <c r="BK220" s="121"/>
      <c r="BL220" s="124"/>
    </row>
    <row r="221" spans="1:64" ht="29.1" customHeight="1">
      <c r="A221" t="s">
        <v>967</v>
      </c>
      <c r="B221" s="16"/>
      <c r="C221" s="101" t="s">
        <v>2</v>
      </c>
      <c r="D221" s="71" t="s">
        <v>471</v>
      </c>
      <c r="E221" s="66" t="s">
        <v>1284</v>
      </c>
      <c r="F221" s="84" t="s">
        <v>1285</v>
      </c>
      <c r="G221" s="33">
        <v>1150</v>
      </c>
      <c r="H221" s="190">
        <v>0</v>
      </c>
      <c r="I221" s="172" t="s">
        <v>29</v>
      </c>
      <c r="J221" s="157"/>
      <c r="K221" s="133" t="s">
        <v>31</v>
      </c>
      <c r="L221" s="66" t="s">
        <v>1252</v>
      </c>
      <c r="M221" s="178" t="s">
        <v>1273</v>
      </c>
      <c r="N221" s="166" t="s">
        <v>470</v>
      </c>
      <c r="O221" s="167"/>
      <c r="P221" s="168"/>
      <c r="Q221" s="101" t="s">
        <v>2</v>
      </c>
      <c r="R221" s="71" t="s">
        <v>568</v>
      </c>
      <c r="S221" s="66" t="s">
        <v>193</v>
      </c>
      <c r="T221" s="69" t="s">
        <v>765</v>
      </c>
      <c r="U221" s="33">
        <v>1200</v>
      </c>
      <c r="V221" s="73">
        <v>0</v>
      </c>
      <c r="W221" s="68" t="s">
        <v>29</v>
      </c>
      <c r="X221" s="101" t="s">
        <v>2</v>
      </c>
      <c r="Y221" s="71" t="s">
        <v>569</v>
      </c>
      <c r="Z221" s="66" t="s">
        <v>205</v>
      </c>
      <c r="AA221" s="69" t="s">
        <v>1038</v>
      </c>
      <c r="AB221" s="33">
        <v>1800</v>
      </c>
      <c r="AC221" s="73">
        <v>0</v>
      </c>
      <c r="AD221" s="68" t="s">
        <v>29</v>
      </c>
      <c r="AE221" s="101" t="s">
        <v>2</v>
      </c>
      <c r="AF221" s="71" t="s">
        <v>505</v>
      </c>
      <c r="AG221" s="66" t="s">
        <v>1284</v>
      </c>
      <c r="AH221" s="84" t="s">
        <v>1296</v>
      </c>
      <c r="AI221" s="166">
        <v>200</v>
      </c>
      <c r="AJ221" s="73"/>
      <c r="AK221" s="68" t="s">
        <v>29</v>
      </c>
      <c r="AL221" s="80"/>
      <c r="AM221" s="71" t="s">
        <v>751</v>
      </c>
      <c r="AN221" s="66" t="s">
        <v>186</v>
      </c>
      <c r="AO221" s="74" t="s">
        <v>762</v>
      </c>
      <c r="AP221" s="33" t="s">
        <v>470</v>
      </c>
      <c r="AQ221" s="63"/>
      <c r="AR221" s="75"/>
      <c r="AT221" s="90"/>
      <c r="AU221" s="90"/>
      <c r="AW221" s="118"/>
      <c r="AX221" s="119"/>
      <c r="AY221" s="120"/>
      <c r="AZ221" s="121"/>
      <c r="BA221" s="122"/>
      <c r="BB221" s="123"/>
      <c r="BC221" s="124">
        <f>IF(COUNTIF(H221,{"&gt;0","&lt;0"}),0,COUNTIF(AJ221,{"&gt;0","&lt;0"}))</f>
        <v>0</v>
      </c>
      <c r="BD221" s="113"/>
      <c r="BE221" s="118"/>
      <c r="BF221" s="119"/>
      <c r="BG221" s="120"/>
      <c r="BH221" s="121"/>
      <c r="BI221" s="122"/>
      <c r="BJ221" s="123"/>
      <c r="BK221" s="121"/>
      <c r="BL221" s="124"/>
    </row>
    <row r="222" spans="1:64" ht="29.1" customHeight="1">
      <c r="A222" t="s">
        <v>967</v>
      </c>
      <c r="B222" s="16"/>
      <c r="C222" s="101" t="s">
        <v>2</v>
      </c>
      <c r="D222" s="71" t="s">
        <v>471</v>
      </c>
      <c r="E222" s="66" t="s">
        <v>1252</v>
      </c>
      <c r="F222" s="84" t="s">
        <v>1045</v>
      </c>
      <c r="G222" s="33">
        <v>550</v>
      </c>
      <c r="H222" s="190">
        <v>0</v>
      </c>
      <c r="I222" s="172" t="s">
        <v>29</v>
      </c>
      <c r="J222" s="157"/>
      <c r="K222" s="133" t="s">
        <v>31</v>
      </c>
      <c r="L222" s="165" t="s">
        <v>74</v>
      </c>
      <c r="M222" s="178" t="s">
        <v>1236</v>
      </c>
      <c r="N222" s="166" t="s">
        <v>470</v>
      </c>
      <c r="O222" s="167"/>
      <c r="P222" s="168"/>
      <c r="Q222" s="101" t="s">
        <v>5</v>
      </c>
      <c r="R222" s="71" t="s">
        <v>568</v>
      </c>
      <c r="S222" s="66" t="s">
        <v>1143</v>
      </c>
      <c r="T222" s="84" t="s">
        <v>1038</v>
      </c>
      <c r="U222" s="33">
        <v>1550</v>
      </c>
      <c r="V222" s="73">
        <v>0</v>
      </c>
      <c r="W222" s="68" t="s">
        <v>29</v>
      </c>
      <c r="X222" s="101" t="s">
        <v>2</v>
      </c>
      <c r="Y222" s="71" t="s">
        <v>569</v>
      </c>
      <c r="Z222" s="66" t="s">
        <v>206</v>
      </c>
      <c r="AA222" s="69" t="s">
        <v>1045</v>
      </c>
      <c r="AB222" s="33">
        <v>2000</v>
      </c>
      <c r="AC222" s="73">
        <v>0</v>
      </c>
      <c r="AD222" s="68" t="s">
        <v>29</v>
      </c>
      <c r="AE222" s="101" t="s">
        <v>2</v>
      </c>
      <c r="AF222" s="71" t="s">
        <v>505</v>
      </c>
      <c r="AG222" s="66" t="s">
        <v>1252</v>
      </c>
      <c r="AH222" s="84" t="s">
        <v>1297</v>
      </c>
      <c r="AI222" s="166">
        <v>250</v>
      </c>
      <c r="AJ222" s="73"/>
      <c r="AK222" s="68" t="s">
        <v>29</v>
      </c>
      <c r="AL222" s="80"/>
      <c r="AM222" s="71" t="s">
        <v>479</v>
      </c>
      <c r="AN222" s="66" t="s">
        <v>182</v>
      </c>
      <c r="AO222" s="74" t="s">
        <v>756</v>
      </c>
      <c r="AP222" s="33" t="s">
        <v>470</v>
      </c>
      <c r="AQ222" s="63"/>
      <c r="AR222" s="75"/>
      <c r="AT222" s="90"/>
      <c r="AU222" s="90"/>
      <c r="AW222" s="118"/>
      <c r="AX222" s="119"/>
      <c r="AY222" s="120"/>
      <c r="AZ222" s="121"/>
      <c r="BA222" s="122"/>
      <c r="BB222" s="123"/>
      <c r="BC222" s="124">
        <f>IF(COUNTIF(H222,{"&gt;0","&lt;0"}),0,COUNTIF(AJ222,{"&gt;0","&lt;0"}))</f>
        <v>0</v>
      </c>
      <c r="BD222" s="113"/>
      <c r="BE222" s="118"/>
      <c r="BF222" s="119"/>
      <c r="BG222" s="120"/>
      <c r="BH222" s="121"/>
      <c r="BI222" s="122"/>
      <c r="BJ222" s="123"/>
      <c r="BK222" s="121"/>
      <c r="BL222" s="124"/>
    </row>
    <row r="223" spans="1:64" ht="29.1" customHeight="1">
      <c r="A223" t="s">
        <v>967</v>
      </c>
      <c r="B223" s="16"/>
      <c r="C223" s="101" t="s">
        <v>2</v>
      </c>
      <c r="D223" s="71" t="s">
        <v>471</v>
      </c>
      <c r="E223" s="66" t="s">
        <v>1286</v>
      </c>
      <c r="F223" s="84" t="s">
        <v>1046</v>
      </c>
      <c r="G223" s="33">
        <v>1150</v>
      </c>
      <c r="H223" s="190">
        <v>0</v>
      </c>
      <c r="I223" s="172"/>
      <c r="J223" s="157"/>
      <c r="K223" s="133" t="s">
        <v>31</v>
      </c>
      <c r="L223" s="66" t="s">
        <v>1253</v>
      </c>
      <c r="M223" s="84" t="s">
        <v>1258</v>
      </c>
      <c r="N223" s="166" t="s">
        <v>470</v>
      </c>
      <c r="O223" s="167"/>
      <c r="P223" s="168"/>
      <c r="Q223" s="101" t="s">
        <v>5</v>
      </c>
      <c r="R223" s="71" t="s">
        <v>568</v>
      </c>
      <c r="S223" s="66" t="s">
        <v>1144</v>
      </c>
      <c r="T223" s="69" t="s">
        <v>1145</v>
      </c>
      <c r="U223" s="33">
        <v>1500</v>
      </c>
      <c r="V223" s="73">
        <v>0</v>
      </c>
      <c r="W223" s="68" t="s">
        <v>29</v>
      </c>
      <c r="X223" s="101" t="s">
        <v>2</v>
      </c>
      <c r="Y223" s="71" t="s">
        <v>569</v>
      </c>
      <c r="Z223" s="66" t="s">
        <v>207</v>
      </c>
      <c r="AA223" s="69" t="s">
        <v>1046</v>
      </c>
      <c r="AB223" s="33">
        <v>2500</v>
      </c>
      <c r="AC223" s="73">
        <v>0</v>
      </c>
      <c r="AD223" s="68" t="s">
        <v>29</v>
      </c>
      <c r="AE223" s="101" t="s">
        <v>2</v>
      </c>
      <c r="AF223" s="71" t="s">
        <v>505</v>
      </c>
      <c r="AG223" s="66" t="s">
        <v>1286</v>
      </c>
      <c r="AH223" s="69" t="s">
        <v>1298</v>
      </c>
      <c r="AI223" s="33">
        <v>250</v>
      </c>
      <c r="AJ223" s="73"/>
      <c r="AK223" s="68" t="s">
        <v>29</v>
      </c>
      <c r="AL223" s="80"/>
      <c r="AM223" s="71" t="s">
        <v>479</v>
      </c>
      <c r="AN223" s="66" t="s">
        <v>188</v>
      </c>
      <c r="AO223" s="74" t="s">
        <v>1199</v>
      </c>
      <c r="AP223" s="33" t="s">
        <v>470</v>
      </c>
      <c r="AQ223" s="63"/>
      <c r="AR223" s="75"/>
      <c r="AT223" s="90"/>
      <c r="AU223" s="90"/>
      <c r="AW223" s="118"/>
      <c r="AX223" s="119"/>
      <c r="AY223" s="120"/>
      <c r="AZ223" s="121"/>
      <c r="BA223" s="122"/>
      <c r="BB223" s="123"/>
      <c r="BC223" s="124">
        <f>IF(COUNTIF(H223,{"&gt;0","&lt;0"}),0,COUNTIF(AJ223,{"&gt;0","&lt;0"}))</f>
        <v>0</v>
      </c>
      <c r="BD223" s="113"/>
      <c r="BE223" s="118"/>
      <c r="BF223" s="119"/>
      <c r="BG223" s="120"/>
      <c r="BH223" s="121"/>
      <c r="BI223" s="122"/>
      <c r="BJ223" s="123"/>
      <c r="BK223" s="121"/>
      <c r="BL223" s="124"/>
    </row>
    <row r="224" spans="1:64" ht="29.1" customHeight="1">
      <c r="A224" t="s">
        <v>967</v>
      </c>
      <c r="B224" s="16"/>
      <c r="C224" s="187" t="s">
        <v>5</v>
      </c>
      <c r="D224" s="71" t="s">
        <v>471</v>
      </c>
      <c r="E224" s="165" t="s">
        <v>1253</v>
      </c>
      <c r="F224" s="84" t="s">
        <v>1254</v>
      </c>
      <c r="G224" s="166">
        <v>400</v>
      </c>
      <c r="H224" s="190">
        <v>0</v>
      </c>
      <c r="I224" s="172" t="s">
        <v>29</v>
      </c>
      <c r="J224" s="157"/>
      <c r="K224" s="133" t="s">
        <v>31</v>
      </c>
      <c r="L224" s="66" t="s">
        <v>138</v>
      </c>
      <c r="M224" s="178" t="s">
        <v>1237</v>
      </c>
      <c r="N224" s="166" t="s">
        <v>470</v>
      </c>
      <c r="O224" s="167"/>
      <c r="P224" s="168"/>
      <c r="Q224" s="101" t="s">
        <v>5</v>
      </c>
      <c r="R224" s="71" t="s">
        <v>568</v>
      </c>
      <c r="S224" s="66" t="s">
        <v>194</v>
      </c>
      <c r="T224" s="69" t="s">
        <v>759</v>
      </c>
      <c r="U224" s="33">
        <v>450</v>
      </c>
      <c r="V224" s="73">
        <v>0</v>
      </c>
      <c r="W224" s="68" t="s">
        <v>29</v>
      </c>
      <c r="X224" s="101" t="s">
        <v>5</v>
      </c>
      <c r="Y224" s="71" t="s">
        <v>569</v>
      </c>
      <c r="Z224" s="66" t="s">
        <v>200</v>
      </c>
      <c r="AA224" s="69" t="s">
        <v>1047</v>
      </c>
      <c r="AB224" s="33">
        <v>3450</v>
      </c>
      <c r="AC224" s="73">
        <v>0</v>
      </c>
      <c r="AD224" s="68"/>
      <c r="AE224" s="101" t="s">
        <v>5</v>
      </c>
      <c r="AF224" s="71" t="s">
        <v>505</v>
      </c>
      <c r="AG224" s="66" t="s">
        <v>1253</v>
      </c>
      <c r="AH224" s="69" t="s">
        <v>1258</v>
      </c>
      <c r="AI224" s="33">
        <v>100</v>
      </c>
      <c r="AJ224" s="73"/>
      <c r="AK224" s="68" t="s">
        <v>29</v>
      </c>
      <c r="AL224" s="80"/>
      <c r="AM224" s="71" t="s">
        <v>479</v>
      </c>
      <c r="AN224" s="66" t="s">
        <v>183</v>
      </c>
      <c r="AO224" s="74" t="s">
        <v>757</v>
      </c>
      <c r="AP224" s="33" t="s">
        <v>470</v>
      </c>
      <c r="AQ224" s="63"/>
      <c r="AR224" s="75"/>
      <c r="AT224" s="90"/>
      <c r="AU224" s="90"/>
      <c r="AW224" s="118"/>
      <c r="AX224" s="119"/>
      <c r="AY224" s="120"/>
      <c r="AZ224" s="121"/>
      <c r="BA224" s="122"/>
      <c r="BB224" s="123"/>
      <c r="BC224" s="124"/>
      <c r="BD224" s="113"/>
      <c r="BE224" s="118"/>
      <c r="BF224" s="119"/>
      <c r="BG224" s="120"/>
      <c r="BH224" s="121"/>
      <c r="BI224" s="122"/>
      <c r="BJ224" s="123"/>
      <c r="BK224" s="121"/>
      <c r="BL224" s="124">
        <f>IF(COUNTIF(H224,{"&gt;0","&lt;0"}),0,COUNTIF(AJ224,{"&gt;0","&lt;0"}))</f>
        <v>0</v>
      </c>
    </row>
    <row r="225" spans="1:64" ht="29.1" customHeight="1">
      <c r="A225" t="s">
        <v>967</v>
      </c>
      <c r="B225" s="16"/>
      <c r="C225" s="187" t="s">
        <v>5</v>
      </c>
      <c r="D225" s="71" t="s">
        <v>471</v>
      </c>
      <c r="E225" s="165" t="s">
        <v>1255</v>
      </c>
      <c r="F225" s="84" t="s">
        <v>767</v>
      </c>
      <c r="G225" s="166">
        <v>500</v>
      </c>
      <c r="H225" s="190">
        <v>0</v>
      </c>
      <c r="I225" s="172" t="s">
        <v>29</v>
      </c>
      <c r="J225" s="157"/>
      <c r="K225" s="133" t="s">
        <v>31</v>
      </c>
      <c r="L225" s="165" t="s">
        <v>199</v>
      </c>
      <c r="M225" s="74" t="s">
        <v>761</v>
      </c>
      <c r="N225" s="166" t="s">
        <v>470</v>
      </c>
      <c r="O225" s="167"/>
      <c r="P225" s="168"/>
      <c r="Q225" s="101" t="s">
        <v>5</v>
      </c>
      <c r="R225" s="71" t="s">
        <v>568</v>
      </c>
      <c r="S225" s="66" t="s">
        <v>195</v>
      </c>
      <c r="T225" s="69" t="s">
        <v>760</v>
      </c>
      <c r="U225" s="33">
        <v>250</v>
      </c>
      <c r="V225" s="73">
        <v>0</v>
      </c>
      <c r="W225" s="68" t="s">
        <v>29</v>
      </c>
      <c r="X225" s="187" t="s">
        <v>5</v>
      </c>
      <c r="Y225" s="180" t="s">
        <v>1243</v>
      </c>
      <c r="Z225" s="165" t="s">
        <v>208</v>
      </c>
      <c r="AA225" s="84" t="s">
        <v>1241</v>
      </c>
      <c r="AB225" s="185" t="s">
        <v>1242</v>
      </c>
      <c r="AC225" s="63"/>
      <c r="AD225" s="75"/>
      <c r="AE225" s="101" t="s">
        <v>5</v>
      </c>
      <c r="AF225" s="71" t="s">
        <v>1299</v>
      </c>
      <c r="AG225" s="165" t="s">
        <v>179</v>
      </c>
      <c r="AH225" s="84" t="s">
        <v>1223</v>
      </c>
      <c r="AI225" s="193" t="s">
        <v>1239</v>
      </c>
      <c r="AJ225" s="192"/>
      <c r="AK225" s="182"/>
      <c r="AL225" s="80"/>
      <c r="AM225" s="71"/>
      <c r="AN225" s="66"/>
      <c r="AO225" s="69"/>
      <c r="AP225" s="33"/>
      <c r="AQ225" s="63"/>
      <c r="AR225" s="75"/>
      <c r="AT225" s="90"/>
      <c r="AU225" s="90"/>
      <c r="AW225" s="118"/>
      <c r="AX225" s="119"/>
      <c r="AY225" s="120"/>
      <c r="AZ225" s="121"/>
      <c r="BA225" s="122"/>
      <c r="BB225" s="123"/>
      <c r="BC225" s="124"/>
      <c r="BD225" s="113"/>
      <c r="BE225" s="118"/>
      <c r="BF225" s="119"/>
      <c r="BG225" s="120"/>
      <c r="BH225" s="121"/>
      <c r="BI225" s="122"/>
      <c r="BJ225" s="123"/>
      <c r="BK225" s="121"/>
      <c r="BL225" s="124"/>
    </row>
    <row r="226" spans="1:64" ht="29.1" customHeight="1">
      <c r="A226" t="s">
        <v>967</v>
      </c>
      <c r="B226" s="16"/>
      <c r="C226" s="101" t="s">
        <v>5</v>
      </c>
      <c r="D226" s="71" t="s">
        <v>31</v>
      </c>
      <c r="E226" s="66" t="s">
        <v>179</v>
      </c>
      <c r="F226" s="84" t="s">
        <v>1221</v>
      </c>
      <c r="G226" s="186" t="s">
        <v>1234</v>
      </c>
      <c r="H226" s="63"/>
      <c r="I226" s="75"/>
      <c r="J226" s="157"/>
      <c r="K226" s="133" t="s">
        <v>31</v>
      </c>
      <c r="L226" s="165" t="s">
        <v>186</v>
      </c>
      <c r="M226" s="74" t="s">
        <v>762</v>
      </c>
      <c r="N226" s="166" t="s">
        <v>470</v>
      </c>
      <c r="O226" s="167"/>
      <c r="P226" s="168"/>
      <c r="Q226" s="101" t="s">
        <v>5</v>
      </c>
      <c r="R226" s="71" t="s">
        <v>568</v>
      </c>
      <c r="S226" s="66" t="s">
        <v>196</v>
      </c>
      <c r="T226" s="69" t="s">
        <v>768</v>
      </c>
      <c r="U226" s="33">
        <v>350</v>
      </c>
      <c r="V226" s="73">
        <v>0</v>
      </c>
      <c r="W226" s="68" t="s">
        <v>29</v>
      </c>
      <c r="X226" s="101" t="s">
        <v>5</v>
      </c>
      <c r="Y226" s="71" t="s">
        <v>569</v>
      </c>
      <c r="Z226" s="66" t="s">
        <v>201</v>
      </c>
      <c r="AA226" s="69" t="s">
        <v>766</v>
      </c>
      <c r="AB226" s="33">
        <v>1650</v>
      </c>
      <c r="AC226" s="73">
        <v>0</v>
      </c>
      <c r="AD226" s="68" t="s">
        <v>29</v>
      </c>
      <c r="AE226" s="101" t="s">
        <v>5</v>
      </c>
      <c r="AF226" s="71" t="s">
        <v>1299</v>
      </c>
      <c r="AG226" s="165" t="s">
        <v>181</v>
      </c>
      <c r="AH226" s="84" t="s">
        <v>1224</v>
      </c>
      <c r="AI226" s="193" t="s">
        <v>1238</v>
      </c>
      <c r="AJ226" s="192"/>
      <c r="AK226" s="182"/>
      <c r="AL226" s="80"/>
      <c r="AM226" s="71"/>
      <c r="AN226" s="66"/>
      <c r="AO226" s="69"/>
      <c r="AP226" s="33"/>
      <c r="AQ226" s="63"/>
      <c r="AR226" s="75"/>
      <c r="AT226" s="90"/>
      <c r="AU226" s="90"/>
      <c r="AW226" s="118"/>
      <c r="AX226" s="119"/>
      <c r="AY226" s="120"/>
      <c r="AZ226" s="121"/>
      <c r="BA226" s="122"/>
      <c r="BB226" s="123"/>
      <c r="BC226" s="124"/>
      <c r="BD226" s="113"/>
      <c r="BE226" s="118"/>
      <c r="BF226" s="119"/>
      <c r="BG226" s="120"/>
      <c r="BH226" s="121"/>
      <c r="BI226" s="122"/>
      <c r="BJ226" s="123"/>
      <c r="BK226" s="121"/>
      <c r="BL226" s="124"/>
    </row>
    <row r="227" spans="1:64" ht="29.1" customHeight="1">
      <c r="A227" t="s">
        <v>967</v>
      </c>
      <c r="B227" s="16"/>
      <c r="C227" s="101" t="s">
        <v>5</v>
      </c>
      <c r="D227" s="71" t="s">
        <v>31</v>
      </c>
      <c r="E227" s="66" t="s">
        <v>181</v>
      </c>
      <c r="F227" s="84" t="s">
        <v>1222</v>
      </c>
      <c r="G227" s="186" t="s">
        <v>1235</v>
      </c>
      <c r="H227" s="63"/>
      <c r="I227" s="75"/>
      <c r="J227" s="157"/>
      <c r="K227" s="133" t="s">
        <v>31</v>
      </c>
      <c r="L227" s="165" t="s">
        <v>182</v>
      </c>
      <c r="M227" s="74" t="s">
        <v>756</v>
      </c>
      <c r="N227" s="166" t="s">
        <v>470</v>
      </c>
      <c r="O227" s="167"/>
      <c r="P227" s="168"/>
      <c r="Q227" s="101" t="s">
        <v>5</v>
      </c>
      <c r="R227" s="71" t="s">
        <v>568</v>
      </c>
      <c r="S227" s="66" t="s">
        <v>197</v>
      </c>
      <c r="T227" s="69" t="s">
        <v>769</v>
      </c>
      <c r="U227" s="33">
        <v>800</v>
      </c>
      <c r="V227" s="73">
        <v>0</v>
      </c>
      <c r="W227" s="68" t="s">
        <v>29</v>
      </c>
      <c r="X227" s="101" t="s">
        <v>5</v>
      </c>
      <c r="Y227" s="71" t="s">
        <v>569</v>
      </c>
      <c r="Z227" s="66" t="s">
        <v>186</v>
      </c>
      <c r="AA227" s="69" t="s">
        <v>767</v>
      </c>
      <c r="AB227" s="33">
        <v>2350</v>
      </c>
      <c r="AC227" s="73">
        <v>0</v>
      </c>
      <c r="AD227" s="68" t="s">
        <v>29</v>
      </c>
      <c r="AE227" s="187" t="s">
        <v>2</v>
      </c>
      <c r="AF227" s="180" t="s">
        <v>747</v>
      </c>
      <c r="AG227" s="165" t="s">
        <v>202</v>
      </c>
      <c r="AH227" s="69" t="s">
        <v>773</v>
      </c>
      <c r="AI227" s="166">
        <v>100</v>
      </c>
      <c r="AJ227" s="73">
        <v>0</v>
      </c>
      <c r="AK227" s="68" t="s">
        <v>29</v>
      </c>
      <c r="AL227" s="80"/>
      <c r="AM227" s="71"/>
      <c r="AN227" s="66"/>
      <c r="AO227" s="69"/>
      <c r="AP227" s="33"/>
      <c r="AQ227" s="63"/>
      <c r="AR227" s="75"/>
      <c r="AT227" s="90"/>
      <c r="AU227" s="90"/>
      <c r="AW227" s="118"/>
      <c r="AX227" s="119"/>
      <c r="AY227" s="120"/>
      <c r="AZ227" s="121"/>
      <c r="BA227" s="122"/>
      <c r="BB227" s="123"/>
      <c r="BC227" s="124">
        <f>IF(COUNTIF(AC218,{"&gt;0","&lt;0"}),0,COUNTIF(AJ227,{"&gt;0","&lt;0"}))</f>
        <v>0</v>
      </c>
      <c r="BD227" s="113"/>
      <c r="BE227" s="118"/>
      <c r="BF227" s="119"/>
      <c r="BG227" s="120"/>
      <c r="BH227" s="121"/>
      <c r="BI227" s="122"/>
      <c r="BJ227" s="123"/>
      <c r="BK227" s="121"/>
      <c r="BL227" s="124"/>
    </row>
    <row r="228" spans="1:64" ht="29.1" customHeight="1">
      <c r="A228" t="s">
        <v>967</v>
      </c>
      <c r="B228" s="16"/>
      <c r="C228" s="101"/>
      <c r="D228" s="71" t="s">
        <v>31</v>
      </c>
      <c r="E228" s="66" t="s">
        <v>182</v>
      </c>
      <c r="F228" s="74" t="s">
        <v>756</v>
      </c>
      <c r="G228" s="33" t="s">
        <v>470</v>
      </c>
      <c r="H228" s="63"/>
      <c r="I228" s="75"/>
      <c r="J228" s="157"/>
      <c r="K228" s="133" t="s">
        <v>31</v>
      </c>
      <c r="L228" s="165" t="s">
        <v>188</v>
      </c>
      <c r="M228" s="74" t="s">
        <v>1199</v>
      </c>
      <c r="N228" s="166" t="s">
        <v>470</v>
      </c>
      <c r="O228" s="167"/>
      <c r="P228" s="168"/>
      <c r="Q228" s="80"/>
      <c r="R228" s="71"/>
      <c r="S228" s="66"/>
      <c r="T228" s="69"/>
      <c r="U228" s="33"/>
      <c r="V228" s="63"/>
      <c r="W228" s="75"/>
      <c r="X228" s="101" t="s">
        <v>5</v>
      </c>
      <c r="Y228" s="71" t="s">
        <v>569</v>
      </c>
      <c r="Z228" s="66" t="s">
        <v>187</v>
      </c>
      <c r="AA228" s="69" t="s">
        <v>1112</v>
      </c>
      <c r="AB228" s="33">
        <v>400</v>
      </c>
      <c r="AC228" s="73">
        <v>0</v>
      </c>
      <c r="AD228" s="68" t="s">
        <v>29</v>
      </c>
      <c r="AE228" s="187" t="s">
        <v>2</v>
      </c>
      <c r="AF228" s="180" t="s">
        <v>747</v>
      </c>
      <c r="AG228" s="165" t="s">
        <v>204</v>
      </c>
      <c r="AH228" s="69" t="s">
        <v>774</v>
      </c>
      <c r="AI228" s="166">
        <v>50</v>
      </c>
      <c r="AJ228" s="73">
        <v>0</v>
      </c>
      <c r="AK228" s="68" t="s">
        <v>29</v>
      </c>
      <c r="AL228" s="80"/>
      <c r="AM228" s="71"/>
      <c r="AN228" s="66"/>
      <c r="AO228" s="69"/>
      <c r="AP228" s="33"/>
      <c r="AQ228" s="63"/>
      <c r="AR228" s="75"/>
      <c r="AT228" s="90"/>
      <c r="AU228" s="90"/>
      <c r="AW228" s="118"/>
      <c r="AX228" s="119"/>
      <c r="AY228" s="120"/>
      <c r="AZ228" s="121"/>
      <c r="BA228" s="122"/>
      <c r="BB228" s="123"/>
      <c r="BC228" s="124">
        <f>IF(COUNTIF(AC220,{"&gt;0","&lt;0"}),0,COUNTIF(AJ228,{"&gt;0","&lt;0"}))</f>
        <v>0</v>
      </c>
      <c r="BD228" s="113"/>
      <c r="BE228" s="118"/>
      <c r="BF228" s="119"/>
      <c r="BG228" s="120"/>
      <c r="BH228" s="121"/>
      <c r="BI228" s="122"/>
      <c r="BJ228" s="123"/>
      <c r="BK228" s="121"/>
      <c r="BL228" s="124"/>
    </row>
    <row r="229" spans="1:64" ht="29.1" customHeight="1">
      <c r="A229" t="s">
        <v>967</v>
      </c>
      <c r="B229" s="16"/>
      <c r="C229" s="101"/>
      <c r="D229" s="71" t="s">
        <v>31</v>
      </c>
      <c r="E229" s="66" t="s">
        <v>183</v>
      </c>
      <c r="F229" s="74" t="s">
        <v>757</v>
      </c>
      <c r="G229" s="33" t="s">
        <v>470</v>
      </c>
      <c r="H229" s="63"/>
      <c r="I229" s="75"/>
      <c r="J229" s="157"/>
      <c r="K229" s="133" t="s">
        <v>31</v>
      </c>
      <c r="L229" s="165" t="s">
        <v>183</v>
      </c>
      <c r="M229" s="74" t="s">
        <v>757</v>
      </c>
      <c r="N229" s="166" t="s">
        <v>470</v>
      </c>
      <c r="O229" s="167"/>
      <c r="P229" s="168"/>
      <c r="Q229" s="80"/>
      <c r="R229" s="71"/>
      <c r="S229" s="66"/>
      <c r="T229" s="69"/>
      <c r="U229" s="33"/>
      <c r="V229" s="63"/>
      <c r="W229" s="75"/>
      <c r="X229" s="101" t="s">
        <v>5</v>
      </c>
      <c r="Y229" s="71" t="s">
        <v>569</v>
      </c>
      <c r="Z229" s="66" t="s">
        <v>182</v>
      </c>
      <c r="AA229" s="69" t="s">
        <v>1048</v>
      </c>
      <c r="AB229" s="33">
        <v>3500</v>
      </c>
      <c r="AC229" s="73">
        <v>0</v>
      </c>
      <c r="AD229" s="68" t="s">
        <v>29</v>
      </c>
      <c r="AE229" s="187" t="s">
        <v>2</v>
      </c>
      <c r="AF229" s="180" t="s">
        <v>747</v>
      </c>
      <c r="AG229" s="165" t="s">
        <v>205</v>
      </c>
      <c r="AH229" s="69" t="s">
        <v>775</v>
      </c>
      <c r="AI229" s="166">
        <v>50</v>
      </c>
      <c r="AJ229" s="73">
        <v>0</v>
      </c>
      <c r="AK229" s="68" t="s">
        <v>29</v>
      </c>
      <c r="AL229" s="80"/>
      <c r="AM229" s="71"/>
      <c r="AN229" s="66"/>
      <c r="AO229" s="69"/>
      <c r="AP229" s="33"/>
      <c r="AQ229" s="63"/>
      <c r="AR229" s="75"/>
      <c r="AT229" s="90"/>
      <c r="AU229" s="90"/>
      <c r="AW229" s="118"/>
      <c r="AX229" s="119"/>
      <c r="AY229" s="120"/>
      <c r="AZ229" s="121"/>
      <c r="BA229" s="122"/>
      <c r="BB229" s="123"/>
      <c r="BC229" s="124">
        <f>IF(COUNTIF(AC221,{"&gt;0","&lt;0"}),0,COUNTIF(AJ229,{"&gt;0","&lt;0"}))</f>
        <v>0</v>
      </c>
      <c r="BD229" s="113"/>
      <c r="BE229" s="118"/>
      <c r="BF229" s="119"/>
      <c r="BG229" s="120"/>
      <c r="BH229" s="121"/>
      <c r="BI229" s="122"/>
      <c r="BJ229" s="123"/>
      <c r="BK229" s="121"/>
      <c r="BL229" s="124"/>
    </row>
    <row r="230" spans="1:64" ht="29.1" customHeight="1">
      <c r="A230" t="s">
        <v>967</v>
      </c>
      <c r="B230" s="16"/>
      <c r="C230" s="101"/>
      <c r="D230" s="71"/>
      <c r="E230" s="66"/>
      <c r="F230" s="84"/>
      <c r="G230" s="33"/>
      <c r="H230" s="73">
        <v>0</v>
      </c>
      <c r="I230" s="68" t="s">
        <v>29</v>
      </c>
      <c r="J230" s="164"/>
      <c r="K230" s="133"/>
      <c r="L230" s="165"/>
      <c r="M230" s="69"/>
      <c r="N230" s="166"/>
      <c r="O230" s="167"/>
      <c r="P230" s="168"/>
      <c r="Q230" s="80"/>
      <c r="R230" s="71"/>
      <c r="S230" s="66"/>
      <c r="T230" s="69"/>
      <c r="U230" s="33"/>
      <c r="V230" s="63"/>
      <c r="W230" s="75"/>
      <c r="X230" s="101" t="s">
        <v>5</v>
      </c>
      <c r="Y230" s="71" t="s">
        <v>569</v>
      </c>
      <c r="Z230" s="66" t="s">
        <v>188</v>
      </c>
      <c r="AA230" s="69" t="s">
        <v>1200</v>
      </c>
      <c r="AB230" s="33">
        <v>1600</v>
      </c>
      <c r="AC230" s="73">
        <v>0</v>
      </c>
      <c r="AD230" s="68" t="s">
        <v>29</v>
      </c>
      <c r="AE230" s="187" t="s">
        <v>5</v>
      </c>
      <c r="AF230" s="180" t="s">
        <v>747</v>
      </c>
      <c r="AG230" s="165" t="s">
        <v>200</v>
      </c>
      <c r="AH230" s="69" t="s">
        <v>770</v>
      </c>
      <c r="AI230" s="166">
        <v>150</v>
      </c>
      <c r="AJ230" s="73">
        <v>0</v>
      </c>
      <c r="AK230" s="68" t="s">
        <v>29</v>
      </c>
      <c r="AL230" s="80"/>
      <c r="AM230" s="71"/>
      <c r="AN230" s="66"/>
      <c r="AO230" s="69"/>
      <c r="AP230" s="33"/>
      <c r="AQ230" s="63"/>
      <c r="AR230" s="75"/>
      <c r="AT230" s="90"/>
      <c r="AU230" s="90"/>
      <c r="AW230" s="118"/>
      <c r="AX230" s="119"/>
      <c r="AY230" s="120"/>
      <c r="AZ230" s="121"/>
      <c r="BA230" s="122"/>
      <c r="BB230" s="123"/>
      <c r="BC230" s="124"/>
      <c r="BD230" s="113"/>
      <c r="BE230" s="118"/>
      <c r="BF230" s="119"/>
      <c r="BG230" s="120"/>
      <c r="BH230" s="121"/>
      <c r="BI230" s="122"/>
      <c r="BJ230" s="123"/>
      <c r="BK230" s="121"/>
      <c r="BL230" s="124">
        <f>IF(COUNTIF(AC224,{"&gt;0","&lt;0"}),0,COUNTIF(AJ230,{"&gt;0","&lt;0"}))</f>
        <v>0</v>
      </c>
    </row>
    <row r="231" spans="1:64" ht="29.1" customHeight="1">
      <c r="A231" t="s">
        <v>967</v>
      </c>
      <c r="B231" s="16"/>
      <c r="C231" s="101" t="s">
        <v>2</v>
      </c>
      <c r="D231" s="71" t="s">
        <v>31</v>
      </c>
      <c r="E231" s="66" t="s">
        <v>177</v>
      </c>
      <c r="F231" s="84" t="s">
        <v>1277</v>
      </c>
      <c r="G231" s="189" t="s">
        <v>1288</v>
      </c>
      <c r="H231" s="63"/>
      <c r="I231" s="75"/>
      <c r="J231" s="80"/>
      <c r="K231" s="71"/>
      <c r="L231" s="66"/>
      <c r="M231" s="69"/>
      <c r="N231" s="33"/>
      <c r="O231" s="63"/>
      <c r="P231" s="75"/>
      <c r="Q231" s="80"/>
      <c r="R231" s="71"/>
      <c r="S231" s="66"/>
      <c r="T231" s="69"/>
      <c r="U231" s="33"/>
      <c r="V231" s="63"/>
      <c r="W231" s="75"/>
      <c r="X231" s="101" t="s">
        <v>5</v>
      </c>
      <c r="Y231" s="71" t="s">
        <v>569</v>
      </c>
      <c r="Z231" s="66" t="s">
        <v>183</v>
      </c>
      <c r="AA231" s="69" t="s">
        <v>1049</v>
      </c>
      <c r="AB231" s="33">
        <v>2250</v>
      </c>
      <c r="AC231" s="73">
        <v>0</v>
      </c>
      <c r="AD231" s="68" t="s">
        <v>29</v>
      </c>
      <c r="AE231" s="187" t="s">
        <v>5</v>
      </c>
      <c r="AF231" s="180" t="s">
        <v>747</v>
      </c>
      <c r="AG231" s="165" t="s">
        <v>186</v>
      </c>
      <c r="AH231" s="74" t="s">
        <v>1257</v>
      </c>
      <c r="AI231" s="166">
        <v>100</v>
      </c>
      <c r="AJ231" s="73">
        <v>0</v>
      </c>
      <c r="AK231" s="68" t="s">
        <v>29</v>
      </c>
      <c r="AL231" s="80"/>
      <c r="AM231" s="71"/>
      <c r="AN231" s="66"/>
      <c r="AO231" s="69"/>
      <c r="AP231" s="33"/>
      <c r="AQ231" s="63"/>
      <c r="AR231" s="75"/>
      <c r="AT231" s="90"/>
      <c r="AU231" s="90"/>
      <c r="AW231" s="118"/>
      <c r="AX231" s="119"/>
      <c r="AY231" s="120"/>
      <c r="AZ231" s="121"/>
      <c r="BA231" s="122"/>
      <c r="BB231" s="123"/>
      <c r="BC231" s="124"/>
      <c r="BD231" s="113"/>
      <c r="BE231" s="118"/>
      <c r="BF231" s="119"/>
      <c r="BG231" s="120"/>
      <c r="BH231" s="121"/>
      <c r="BI231" s="122"/>
      <c r="BJ231" s="123"/>
      <c r="BK231" s="121"/>
      <c r="BL231" s="124">
        <f>IF(COUNTIF(AC227,{"&gt;0","&lt;0"}),0,COUNTIF(AJ231,{"&gt;0","&lt;0"}))</f>
        <v>0</v>
      </c>
    </row>
    <row r="232" spans="1:64" ht="29.1" customHeight="1">
      <c r="A232" t="s">
        <v>967</v>
      </c>
      <c r="B232" s="16"/>
      <c r="C232" s="101" t="s">
        <v>2</v>
      </c>
      <c r="D232" s="71" t="s">
        <v>31</v>
      </c>
      <c r="E232" s="66" t="s">
        <v>178</v>
      </c>
      <c r="F232" s="48" t="s">
        <v>1278</v>
      </c>
      <c r="G232" s="189" t="s">
        <v>1287</v>
      </c>
      <c r="H232" s="63"/>
      <c r="I232" s="75"/>
      <c r="J232" s="80"/>
      <c r="K232" s="71"/>
      <c r="L232" s="66"/>
      <c r="M232" s="69"/>
      <c r="N232" s="33"/>
      <c r="O232" s="63"/>
      <c r="P232" s="75"/>
      <c r="Q232" s="80"/>
      <c r="R232" s="71"/>
      <c r="S232" s="66"/>
      <c r="T232" s="69"/>
      <c r="U232" s="33"/>
      <c r="V232" s="63"/>
      <c r="W232" s="75"/>
      <c r="X232" s="80"/>
      <c r="Y232" s="71"/>
      <c r="Z232" s="66"/>
      <c r="AA232" s="32"/>
      <c r="AB232" s="33"/>
      <c r="AC232" s="63"/>
      <c r="AD232" s="75"/>
      <c r="AE232" s="187" t="s">
        <v>5</v>
      </c>
      <c r="AF232" s="180" t="s">
        <v>747</v>
      </c>
      <c r="AG232" s="165" t="s">
        <v>182</v>
      </c>
      <c r="AH232" s="74" t="s">
        <v>756</v>
      </c>
      <c r="AI232" s="166">
        <v>250</v>
      </c>
      <c r="AJ232" s="73">
        <v>0</v>
      </c>
      <c r="AK232" s="68" t="s">
        <v>29</v>
      </c>
      <c r="AL232" s="80"/>
      <c r="AM232" s="71"/>
      <c r="AN232" s="66"/>
      <c r="AO232" s="69"/>
      <c r="AP232" s="33"/>
      <c r="AQ232" s="63"/>
      <c r="AR232" s="75"/>
      <c r="AT232" s="90"/>
      <c r="AU232" s="90"/>
      <c r="AW232" s="118"/>
      <c r="AX232" s="119"/>
      <c r="AY232" s="120"/>
      <c r="AZ232" s="121"/>
      <c r="BA232" s="122"/>
      <c r="BB232" s="123"/>
      <c r="BC232" s="124"/>
      <c r="BD232" s="113"/>
      <c r="BE232" s="118"/>
      <c r="BF232" s="119"/>
      <c r="BG232" s="120"/>
      <c r="BH232" s="121"/>
      <c r="BI232" s="122"/>
      <c r="BJ232" s="123"/>
      <c r="BK232" s="121"/>
      <c r="BL232" s="124">
        <f>IF(COUNTIF(AC229,{"&gt;0","&lt;0"}),0,COUNTIF(AJ232,{"&gt;0","&lt;0"}))</f>
        <v>0</v>
      </c>
    </row>
    <row r="233" spans="1:64" ht="29.1" customHeight="1">
      <c r="A233" t="s">
        <v>967</v>
      </c>
      <c r="B233" s="16"/>
      <c r="C233" s="101" t="s">
        <v>5</v>
      </c>
      <c r="D233" s="71" t="s">
        <v>31</v>
      </c>
      <c r="E233" s="66" t="s">
        <v>180</v>
      </c>
      <c r="F233" s="84" t="s">
        <v>1250</v>
      </c>
      <c r="G233" s="189" t="s">
        <v>1256</v>
      </c>
      <c r="H233" s="63"/>
      <c r="I233" s="75"/>
      <c r="J233" s="80"/>
      <c r="K233" s="71"/>
      <c r="L233" s="66"/>
      <c r="M233" s="69"/>
      <c r="N233" s="33"/>
      <c r="O233" s="63"/>
      <c r="P233" s="75"/>
      <c r="Q233" s="80"/>
      <c r="R233" s="71"/>
      <c r="S233" s="66"/>
      <c r="T233" s="69"/>
      <c r="U233" s="33"/>
      <c r="V233" s="63"/>
      <c r="W233" s="75"/>
      <c r="X233" s="80"/>
      <c r="Y233" s="71"/>
      <c r="Z233" s="66"/>
      <c r="AA233" s="69"/>
      <c r="AB233" s="33"/>
      <c r="AC233" s="63"/>
      <c r="AD233" s="75"/>
      <c r="AE233" s="191"/>
      <c r="AF233" s="180" t="s">
        <v>31</v>
      </c>
      <c r="AG233" s="165" t="s">
        <v>188</v>
      </c>
      <c r="AH233" s="74" t="s">
        <v>1199</v>
      </c>
      <c r="AI233" s="166" t="s">
        <v>470</v>
      </c>
      <c r="AJ233" s="192"/>
      <c r="AK233" s="182"/>
      <c r="AL233" s="80"/>
      <c r="AM233" s="71"/>
      <c r="AN233" s="66"/>
      <c r="AO233" s="69"/>
      <c r="AP233" s="33"/>
      <c r="AQ233" s="63"/>
      <c r="AR233" s="75"/>
      <c r="AT233" s="90"/>
      <c r="AU233" s="90"/>
      <c r="AW233" s="118"/>
      <c r="AX233" s="119"/>
      <c r="AY233" s="120"/>
      <c r="AZ233" s="121"/>
      <c r="BA233" s="122"/>
      <c r="BB233" s="123"/>
      <c r="BC233" s="124"/>
      <c r="BD233" s="113"/>
      <c r="BE233" s="118"/>
      <c r="BF233" s="119"/>
      <c r="BG233" s="120"/>
      <c r="BH233" s="121"/>
      <c r="BI233" s="122"/>
      <c r="BJ233" s="123"/>
      <c r="BK233" s="121"/>
      <c r="BL233" s="124"/>
    </row>
    <row r="234" spans="1:64" ht="29.1" customHeight="1">
      <c r="A234" t="s">
        <v>967</v>
      </c>
      <c r="B234" s="16"/>
      <c r="C234" s="80"/>
      <c r="D234" s="71"/>
      <c r="E234" s="66"/>
      <c r="F234" s="69"/>
      <c r="G234" s="33"/>
      <c r="H234" s="63"/>
      <c r="I234" s="75"/>
      <c r="J234" s="80"/>
      <c r="K234" s="71"/>
      <c r="L234" s="66"/>
      <c r="M234" s="69"/>
      <c r="N234" s="33"/>
      <c r="O234" s="63"/>
      <c r="P234" s="75"/>
      <c r="Q234" s="80"/>
      <c r="R234" s="71"/>
      <c r="S234" s="66"/>
      <c r="T234" s="69"/>
      <c r="U234" s="33"/>
      <c r="V234" s="63"/>
      <c r="W234" s="75"/>
      <c r="X234" s="80"/>
      <c r="Y234" s="71"/>
      <c r="Z234" s="66"/>
      <c r="AA234" s="69"/>
      <c r="AB234" s="33"/>
      <c r="AC234" s="63"/>
      <c r="AD234" s="75"/>
      <c r="AE234" s="191"/>
      <c r="AF234" s="180" t="s">
        <v>31</v>
      </c>
      <c r="AG234" s="165" t="s">
        <v>183</v>
      </c>
      <c r="AH234" s="74" t="s">
        <v>757</v>
      </c>
      <c r="AI234" s="166" t="s">
        <v>470</v>
      </c>
      <c r="AJ234" s="192"/>
      <c r="AK234" s="182"/>
      <c r="AL234" s="80"/>
      <c r="AM234" s="71"/>
      <c r="AN234" s="66"/>
      <c r="AO234" s="69"/>
      <c r="AP234" s="33"/>
      <c r="AQ234" s="63"/>
      <c r="AR234" s="75"/>
      <c r="AT234" s="90"/>
      <c r="AU234" s="90"/>
      <c r="AW234" s="118"/>
      <c r="AX234" s="119"/>
      <c r="AY234" s="120"/>
      <c r="AZ234" s="121"/>
      <c r="BA234" s="122"/>
      <c r="BB234" s="123"/>
      <c r="BC234" s="124"/>
      <c r="BD234" s="113"/>
      <c r="BE234" s="118"/>
      <c r="BF234" s="119"/>
      <c r="BG234" s="120"/>
      <c r="BH234" s="121"/>
      <c r="BI234" s="122"/>
      <c r="BJ234" s="123"/>
      <c r="BK234" s="121"/>
      <c r="BL234" s="124"/>
    </row>
    <row r="235" spans="1:64" ht="29.1" customHeight="1">
      <c r="A235" t="s">
        <v>967</v>
      </c>
      <c r="B235" s="16"/>
      <c r="C235" s="80"/>
      <c r="D235" s="71"/>
      <c r="E235" s="66"/>
      <c r="F235" s="69"/>
      <c r="G235" s="33"/>
      <c r="H235" s="63"/>
      <c r="I235" s="75"/>
      <c r="J235" s="80"/>
      <c r="K235" s="71"/>
      <c r="L235" s="66"/>
      <c r="M235" s="69"/>
      <c r="N235" s="33"/>
      <c r="O235" s="63"/>
      <c r="P235" s="75"/>
      <c r="Q235" s="80"/>
      <c r="R235" s="71"/>
      <c r="S235" s="66"/>
      <c r="T235" s="69"/>
      <c r="U235" s="33"/>
      <c r="V235" s="63"/>
      <c r="W235" s="75"/>
      <c r="X235" s="80"/>
      <c r="Y235" s="71"/>
      <c r="Z235" s="66"/>
      <c r="AA235" s="69"/>
      <c r="AB235" s="33"/>
      <c r="AC235" s="63"/>
      <c r="AD235" s="75"/>
      <c r="AE235" s="80"/>
      <c r="AF235" s="71"/>
      <c r="AG235" s="66"/>
      <c r="AH235" s="69"/>
      <c r="AI235" s="33"/>
      <c r="AJ235" s="63"/>
      <c r="AK235" s="75"/>
      <c r="AL235" s="80"/>
      <c r="AM235" s="71"/>
      <c r="AN235" s="66"/>
      <c r="AO235" s="69"/>
      <c r="AP235" s="33"/>
      <c r="AQ235" s="63"/>
      <c r="AR235" s="75"/>
      <c r="AT235" s="90"/>
      <c r="AU235" s="90"/>
      <c r="AW235" s="118"/>
      <c r="AX235" s="119"/>
      <c r="AY235" s="120"/>
      <c r="AZ235" s="121"/>
      <c r="BA235" s="122"/>
      <c r="BB235" s="123"/>
      <c r="BC235" s="124"/>
      <c r="BD235" s="113"/>
      <c r="BE235" s="118"/>
      <c r="BF235" s="119"/>
      <c r="BG235" s="120"/>
      <c r="BH235" s="121"/>
      <c r="BI235" s="122"/>
      <c r="BJ235" s="123"/>
      <c r="BK235" s="121"/>
      <c r="BL235" s="124"/>
    </row>
    <row r="236" spans="1:64" ht="29.1" customHeight="1">
      <c r="A236" t="s">
        <v>967</v>
      </c>
      <c r="B236" s="16"/>
      <c r="C236" s="80"/>
      <c r="D236" s="71"/>
      <c r="E236" s="66"/>
      <c r="F236" s="69"/>
      <c r="G236" s="33"/>
      <c r="H236" s="63"/>
      <c r="I236" s="75"/>
      <c r="J236" s="80"/>
      <c r="K236" s="71"/>
      <c r="L236" s="66"/>
      <c r="M236" s="69"/>
      <c r="N236" s="33"/>
      <c r="O236" s="63"/>
      <c r="P236" s="75"/>
      <c r="Q236" s="80"/>
      <c r="R236" s="71"/>
      <c r="S236" s="66"/>
      <c r="T236" s="69"/>
      <c r="U236" s="33"/>
      <c r="V236" s="63"/>
      <c r="W236" s="75"/>
      <c r="X236" s="80"/>
      <c r="Y236" s="71"/>
      <c r="Z236" s="66"/>
      <c r="AA236" s="69"/>
      <c r="AB236" s="33"/>
      <c r="AC236" s="63"/>
      <c r="AD236" s="75"/>
      <c r="AE236" s="80"/>
      <c r="AF236" s="71"/>
      <c r="AG236" s="66"/>
      <c r="AH236" s="69"/>
      <c r="AI236" s="33"/>
      <c r="AJ236" s="63"/>
      <c r="AK236" s="75"/>
      <c r="AL236" s="80"/>
      <c r="AM236" s="71"/>
      <c r="AN236" s="66"/>
      <c r="AO236" s="69"/>
      <c r="AP236" s="33"/>
      <c r="AQ236" s="63"/>
      <c r="AR236" s="75"/>
      <c r="AT236" s="90"/>
      <c r="AU236" s="90"/>
      <c r="AW236" s="118"/>
      <c r="AX236" s="119"/>
      <c r="AY236" s="120"/>
      <c r="AZ236" s="121"/>
      <c r="BA236" s="122"/>
      <c r="BB236" s="123"/>
      <c r="BC236" s="124"/>
      <c r="BD236" s="113"/>
      <c r="BE236" s="118"/>
      <c r="BF236" s="119"/>
      <c r="BG236" s="120"/>
      <c r="BH236" s="121"/>
      <c r="BI236" s="122"/>
      <c r="BJ236" s="123"/>
      <c r="BK236" s="121"/>
      <c r="BL236" s="124"/>
    </row>
    <row r="237" spans="1:64" ht="29.1" customHeight="1">
      <c r="A237" t="s">
        <v>967</v>
      </c>
      <c r="B237" s="16"/>
      <c r="C237" s="80"/>
      <c r="D237" s="71"/>
      <c r="E237" s="66"/>
      <c r="F237" s="69"/>
      <c r="G237" s="33"/>
      <c r="H237" s="63"/>
      <c r="I237" s="75"/>
      <c r="J237" s="80"/>
      <c r="K237" s="71"/>
      <c r="L237" s="66"/>
      <c r="M237" s="69"/>
      <c r="N237" s="33"/>
      <c r="O237" s="63"/>
      <c r="P237" s="75"/>
      <c r="Q237" s="80"/>
      <c r="R237" s="71"/>
      <c r="S237" s="66"/>
      <c r="T237" s="69"/>
      <c r="U237" s="33"/>
      <c r="V237" s="63"/>
      <c r="W237" s="75"/>
      <c r="X237" s="80"/>
      <c r="Y237" s="71"/>
      <c r="Z237" s="66"/>
      <c r="AA237" s="69"/>
      <c r="AB237" s="33"/>
      <c r="AC237" s="63"/>
      <c r="AD237" s="75"/>
      <c r="AE237" s="80"/>
      <c r="AF237" s="71"/>
      <c r="AG237" s="66"/>
      <c r="AH237" s="69"/>
      <c r="AI237" s="33"/>
      <c r="AJ237" s="63"/>
      <c r="AK237" s="75"/>
      <c r="AL237" s="80"/>
      <c r="AM237" s="71"/>
      <c r="AN237" s="66"/>
      <c r="AO237" s="69"/>
      <c r="AP237" s="33"/>
      <c r="AQ237" s="63"/>
      <c r="AR237" s="75"/>
      <c r="AT237" s="90"/>
      <c r="AU237" s="90"/>
      <c r="AW237" s="118"/>
      <c r="AX237" s="119"/>
      <c r="AY237" s="120"/>
      <c r="AZ237" s="121"/>
      <c r="BA237" s="122"/>
      <c r="BB237" s="123"/>
      <c r="BC237" s="124"/>
      <c r="BD237" s="113"/>
      <c r="BE237" s="118"/>
      <c r="BF237" s="119"/>
      <c r="BG237" s="120"/>
      <c r="BH237" s="121"/>
      <c r="BI237" s="122"/>
      <c r="BJ237" s="123"/>
      <c r="BK237" s="121"/>
      <c r="BL237" s="124"/>
    </row>
    <row r="238" spans="1:64" ht="29.1" customHeight="1">
      <c r="A238" t="s">
        <v>967</v>
      </c>
      <c r="B238" s="16"/>
      <c r="C238" s="80"/>
      <c r="D238" s="71"/>
      <c r="E238" s="66"/>
      <c r="F238" s="69"/>
      <c r="G238" s="33"/>
      <c r="H238" s="63"/>
      <c r="I238" s="75"/>
      <c r="J238" s="80"/>
      <c r="K238" s="71"/>
      <c r="L238" s="66"/>
      <c r="M238" s="69"/>
      <c r="N238" s="33"/>
      <c r="O238" s="63"/>
      <c r="P238" s="75"/>
      <c r="Q238" s="80"/>
      <c r="R238" s="71"/>
      <c r="S238" s="66"/>
      <c r="T238" s="69"/>
      <c r="U238" s="33"/>
      <c r="V238" s="63"/>
      <c r="W238" s="75"/>
      <c r="X238" s="80"/>
      <c r="Y238" s="71"/>
      <c r="Z238" s="66"/>
      <c r="AA238" s="32"/>
      <c r="AB238" s="33"/>
      <c r="AC238" s="63"/>
      <c r="AD238" s="75"/>
      <c r="AE238" s="80"/>
      <c r="AF238" s="71"/>
      <c r="AG238" s="66"/>
      <c r="AH238" s="69"/>
      <c r="AI238" s="33"/>
      <c r="AJ238" s="63"/>
      <c r="AK238" s="75"/>
      <c r="AL238" s="80"/>
      <c r="AM238" s="71"/>
      <c r="AN238" s="66"/>
      <c r="AO238" s="69"/>
      <c r="AP238" s="33"/>
      <c r="AQ238" s="63"/>
      <c r="AR238" s="75"/>
      <c r="AT238" s="90"/>
      <c r="AU238" s="90"/>
      <c r="AW238" s="118"/>
      <c r="AX238" s="119"/>
      <c r="AY238" s="120"/>
      <c r="AZ238" s="121"/>
      <c r="BA238" s="122"/>
      <c r="BB238" s="123"/>
      <c r="BC238" s="124"/>
      <c r="BD238" s="113"/>
      <c r="BE238" s="118"/>
      <c r="BF238" s="119"/>
      <c r="BG238" s="120"/>
      <c r="BH238" s="121"/>
      <c r="BI238" s="122"/>
      <c r="BJ238" s="123"/>
      <c r="BK238" s="121"/>
      <c r="BL238" s="124"/>
    </row>
    <row r="239" spans="1:64" ht="29.1" customHeight="1">
      <c r="A239" t="s">
        <v>967</v>
      </c>
      <c r="B239" s="16"/>
      <c r="C239" s="80"/>
      <c r="D239" s="71"/>
      <c r="E239" s="66"/>
      <c r="F239" s="69"/>
      <c r="G239" s="33"/>
      <c r="H239" s="63"/>
      <c r="I239" s="75"/>
      <c r="J239" s="80"/>
      <c r="K239" s="71"/>
      <c r="L239" s="66"/>
      <c r="M239" s="69"/>
      <c r="N239" s="33"/>
      <c r="O239" s="63"/>
      <c r="P239" s="75"/>
      <c r="Q239" s="80"/>
      <c r="R239" s="71"/>
      <c r="S239" s="66"/>
      <c r="T239" s="69"/>
      <c r="U239" s="33"/>
      <c r="V239" s="63"/>
      <c r="W239" s="75"/>
      <c r="X239" s="80"/>
      <c r="Y239" s="71"/>
      <c r="Z239" s="66"/>
      <c r="AA239" s="32"/>
      <c r="AB239" s="33"/>
      <c r="AC239" s="63"/>
      <c r="AD239" s="75"/>
      <c r="AE239" s="80"/>
      <c r="AF239" s="71"/>
      <c r="AG239" s="66"/>
      <c r="AH239" s="69"/>
      <c r="AI239" s="33"/>
      <c r="AJ239" s="63"/>
      <c r="AK239" s="75"/>
      <c r="AL239" s="80"/>
      <c r="AM239" s="71"/>
      <c r="AN239" s="66"/>
      <c r="AO239" s="69"/>
      <c r="AP239" s="33"/>
      <c r="AQ239" s="63"/>
      <c r="AR239" s="75"/>
      <c r="AT239" s="90"/>
      <c r="AU239" s="90"/>
      <c r="AW239" s="118"/>
      <c r="AX239" s="119"/>
      <c r="AY239" s="120"/>
      <c r="AZ239" s="121"/>
      <c r="BA239" s="122"/>
      <c r="BB239" s="123"/>
      <c r="BC239" s="124"/>
      <c r="BD239" s="113"/>
      <c r="BE239" s="118"/>
      <c r="BF239" s="119"/>
      <c r="BG239" s="120"/>
      <c r="BH239" s="121"/>
      <c r="BI239" s="122"/>
      <c r="BJ239" s="123"/>
      <c r="BK239" s="121"/>
      <c r="BL239" s="124"/>
    </row>
    <row r="240" spans="1:64" ht="29.1" customHeight="1">
      <c r="A240" t="s">
        <v>967</v>
      </c>
      <c r="B240" s="16"/>
      <c r="C240" s="80"/>
      <c r="D240" s="71"/>
      <c r="E240" s="66"/>
      <c r="F240" s="69"/>
      <c r="G240" s="33"/>
      <c r="H240" s="63"/>
      <c r="I240" s="75"/>
      <c r="J240" s="80"/>
      <c r="K240" s="71"/>
      <c r="L240" s="66"/>
      <c r="M240" s="69"/>
      <c r="N240" s="33"/>
      <c r="O240" s="63"/>
      <c r="P240" s="75"/>
      <c r="Q240" s="80"/>
      <c r="R240" s="71"/>
      <c r="S240" s="66"/>
      <c r="T240" s="69"/>
      <c r="U240" s="33"/>
      <c r="V240" s="63"/>
      <c r="W240" s="75"/>
      <c r="X240" s="80"/>
      <c r="Y240" s="71"/>
      <c r="Z240" s="66"/>
      <c r="AA240" s="32"/>
      <c r="AB240" s="33"/>
      <c r="AC240" s="63"/>
      <c r="AD240" s="75"/>
      <c r="AE240" s="80"/>
      <c r="AF240" s="71"/>
      <c r="AG240" s="66"/>
      <c r="AH240" s="69"/>
      <c r="AI240" s="33"/>
      <c r="AJ240" s="63"/>
      <c r="AK240" s="75"/>
      <c r="AL240" s="80"/>
      <c r="AM240" s="71"/>
      <c r="AN240" s="66"/>
      <c r="AO240" s="69"/>
      <c r="AP240" s="33"/>
      <c r="AQ240" s="63"/>
      <c r="AR240" s="75"/>
      <c r="AT240" s="90"/>
      <c r="AU240" s="90"/>
      <c r="AW240" s="118"/>
      <c r="AX240" s="119"/>
      <c r="AY240" s="120"/>
      <c r="AZ240" s="121"/>
      <c r="BA240" s="122"/>
      <c r="BB240" s="123"/>
      <c r="BC240" s="124"/>
      <c r="BD240" s="113"/>
      <c r="BE240" s="118"/>
      <c r="BF240" s="119"/>
      <c r="BG240" s="120"/>
      <c r="BH240" s="121"/>
      <c r="BI240" s="122"/>
      <c r="BJ240" s="123"/>
      <c r="BK240" s="121"/>
      <c r="BL240" s="124"/>
    </row>
    <row r="241" spans="1:64" ht="29.1" customHeight="1">
      <c r="A241" t="s">
        <v>967</v>
      </c>
      <c r="B241" s="16"/>
      <c r="C241" s="80"/>
      <c r="D241" s="71"/>
      <c r="E241" s="66"/>
      <c r="F241" s="32" t="s">
        <v>68</v>
      </c>
      <c r="G241" s="33">
        <f>SUM(G217:G238)</f>
        <v>7400</v>
      </c>
      <c r="H241" s="262">
        <f>SUM(H217:H238)</f>
        <v>0</v>
      </c>
      <c r="I241" s="263"/>
      <c r="J241" s="80"/>
      <c r="K241" s="71"/>
      <c r="L241" s="66"/>
      <c r="M241" s="32" t="s">
        <v>68</v>
      </c>
      <c r="N241" s="33">
        <f>SUM(N217:N238)</f>
        <v>4150</v>
      </c>
      <c r="O241" s="262">
        <f>SUM(O217:O238)</f>
        <v>0</v>
      </c>
      <c r="P241" s="263"/>
      <c r="Q241" s="80"/>
      <c r="R241" s="71"/>
      <c r="S241" s="66"/>
      <c r="T241" s="32" t="s">
        <v>68</v>
      </c>
      <c r="U241" s="33">
        <f>SUM(U217:U238)</f>
        <v>11050</v>
      </c>
      <c r="V241" s="262">
        <f>SUM(V217:V238)</f>
        <v>0</v>
      </c>
      <c r="W241" s="263"/>
      <c r="X241" s="80"/>
      <c r="Y241" s="71"/>
      <c r="Z241" s="66"/>
      <c r="AA241" s="32" t="s">
        <v>68</v>
      </c>
      <c r="AB241" s="33">
        <f>SUM(AB217:AB232)</f>
        <v>33800</v>
      </c>
      <c r="AC241" s="262">
        <f>SUM(AC217:AC232)</f>
        <v>0</v>
      </c>
      <c r="AD241" s="263"/>
      <c r="AE241" s="80"/>
      <c r="AF241" s="71"/>
      <c r="AG241" s="66"/>
      <c r="AH241" s="32" t="s">
        <v>68</v>
      </c>
      <c r="AI241" s="33">
        <f>SUM(AI217:AI238)</f>
        <v>2550</v>
      </c>
      <c r="AJ241" s="262">
        <f>SUM(AJ217:AJ238)</f>
        <v>0</v>
      </c>
      <c r="AK241" s="263"/>
      <c r="AL241" s="80"/>
      <c r="AM241" s="71"/>
      <c r="AN241" s="66"/>
      <c r="AO241" s="32" t="s">
        <v>496</v>
      </c>
      <c r="AP241" s="33">
        <f>SUM(AP217:AP238)</f>
        <v>1050</v>
      </c>
      <c r="AQ241" s="262">
        <f>SUM(AQ217:AQ238)</f>
        <v>0</v>
      </c>
      <c r="AR241" s="263"/>
      <c r="AT241" s="90"/>
      <c r="AU241" s="90"/>
      <c r="AW241" s="118"/>
      <c r="AX241" s="119"/>
      <c r="AY241" s="120"/>
      <c r="AZ241" s="121"/>
      <c r="BA241" s="122"/>
      <c r="BB241" s="123"/>
      <c r="BC241" s="124"/>
      <c r="BD241" s="113"/>
      <c r="BE241" s="118"/>
      <c r="BF241" s="119"/>
      <c r="BG241" s="120"/>
      <c r="BH241" s="121"/>
      <c r="BI241" s="122"/>
      <c r="BJ241" s="123"/>
      <c r="BK241" s="121"/>
      <c r="BL241" s="124"/>
    </row>
    <row r="242" spans="1:64" ht="29.1" customHeight="1">
      <c r="A242" t="s">
        <v>967</v>
      </c>
      <c r="B242" s="16"/>
      <c r="C242" s="80"/>
      <c r="D242" s="71"/>
      <c r="E242" s="66"/>
      <c r="F242" s="69"/>
      <c r="G242" s="33"/>
      <c r="H242" s="63"/>
      <c r="I242" s="75"/>
      <c r="J242" s="80"/>
      <c r="K242" s="71"/>
      <c r="L242" s="66"/>
      <c r="M242" s="69"/>
      <c r="N242" s="33"/>
      <c r="O242" s="63"/>
      <c r="P242" s="75"/>
      <c r="Q242" s="80"/>
      <c r="R242" s="71"/>
      <c r="S242" s="66"/>
      <c r="T242" s="69"/>
      <c r="U242" s="33"/>
      <c r="V242" s="63"/>
      <c r="W242" s="75"/>
      <c r="X242" s="80"/>
      <c r="Y242" s="71"/>
      <c r="Z242" s="66"/>
      <c r="AA242" s="69"/>
      <c r="AB242" s="33"/>
      <c r="AC242" s="63"/>
      <c r="AD242" s="75"/>
      <c r="AE242" s="80"/>
      <c r="AF242" s="71"/>
      <c r="AG242" s="66"/>
      <c r="AH242" s="69"/>
      <c r="AI242" s="33"/>
      <c r="AJ242" s="63"/>
      <c r="AK242" s="75"/>
      <c r="AL242" s="80"/>
      <c r="AM242" s="71"/>
      <c r="AN242" s="66"/>
      <c r="AO242" s="69"/>
      <c r="AP242" s="33"/>
      <c r="AQ242" s="63"/>
      <c r="AR242" s="75"/>
      <c r="AT242" s="90"/>
      <c r="AU242" s="90"/>
      <c r="AW242" s="118"/>
      <c r="AX242" s="119"/>
      <c r="AY242" s="120"/>
      <c r="AZ242" s="121"/>
      <c r="BA242" s="122"/>
      <c r="BB242" s="123"/>
      <c r="BC242" s="124"/>
      <c r="BD242" s="113"/>
      <c r="BE242" s="118"/>
      <c r="BF242" s="119"/>
      <c r="BG242" s="120"/>
      <c r="BH242" s="121"/>
      <c r="BI242" s="122"/>
      <c r="BJ242" s="123"/>
      <c r="BK242" s="121"/>
      <c r="BL242" s="124"/>
    </row>
    <row r="243" spans="1:64" ht="29.1" customHeight="1">
      <c r="A243" t="s">
        <v>967</v>
      </c>
      <c r="B243" s="16"/>
      <c r="C243" s="80"/>
      <c r="D243" s="71"/>
      <c r="E243" s="66"/>
      <c r="F243" s="69"/>
      <c r="G243" s="33"/>
      <c r="H243" s="63"/>
      <c r="I243" s="75"/>
      <c r="J243" s="80"/>
      <c r="K243" s="71"/>
      <c r="L243" s="66"/>
      <c r="M243" s="69"/>
      <c r="N243" s="33"/>
      <c r="O243" s="63"/>
      <c r="P243" s="75"/>
      <c r="Q243" s="80"/>
      <c r="R243" s="71"/>
      <c r="S243" s="66"/>
      <c r="T243" s="69"/>
      <c r="U243" s="33"/>
      <c r="V243" s="63"/>
      <c r="W243" s="75"/>
      <c r="X243" s="80"/>
      <c r="Y243" s="71"/>
      <c r="Z243" s="66"/>
      <c r="AA243" s="69"/>
      <c r="AB243" s="33"/>
      <c r="AC243" s="63"/>
      <c r="AD243" s="75"/>
      <c r="AE243" s="80"/>
      <c r="AF243" s="71"/>
      <c r="AG243" s="66"/>
      <c r="AH243" s="69"/>
      <c r="AI243" s="33"/>
      <c r="AJ243" s="63"/>
      <c r="AK243" s="75"/>
      <c r="AL243" s="80"/>
      <c r="AM243" s="71"/>
      <c r="AN243" s="66"/>
      <c r="AO243" s="69"/>
      <c r="AP243" s="33"/>
      <c r="AQ243" s="63"/>
      <c r="AR243" s="75"/>
      <c r="AT243" s="90"/>
      <c r="AU243" s="90"/>
      <c r="AW243" s="118"/>
      <c r="AX243" s="119"/>
      <c r="AY243" s="120"/>
      <c r="AZ243" s="121"/>
      <c r="BA243" s="122"/>
      <c r="BB243" s="123"/>
      <c r="BC243" s="124"/>
      <c r="BD243" s="113"/>
      <c r="BE243" s="118"/>
      <c r="BF243" s="119"/>
      <c r="BG243" s="120"/>
      <c r="BH243" s="121"/>
      <c r="BI243" s="122"/>
      <c r="BJ243" s="123"/>
      <c r="BK243" s="121"/>
      <c r="BL243" s="124"/>
    </row>
    <row r="244" spans="1:64" ht="29.1" customHeight="1">
      <c r="A244" t="s">
        <v>967</v>
      </c>
      <c r="B244" s="16"/>
      <c r="C244" s="80"/>
      <c r="D244" s="71"/>
      <c r="E244" s="66"/>
      <c r="F244" s="69"/>
      <c r="G244" s="33"/>
      <c r="H244" s="63"/>
      <c r="I244" s="75"/>
      <c r="J244" s="80"/>
      <c r="K244" s="71"/>
      <c r="L244" s="66"/>
      <c r="M244" s="69"/>
      <c r="N244" s="33"/>
      <c r="O244" s="63"/>
      <c r="P244" s="75"/>
      <c r="Q244" s="80"/>
      <c r="R244" s="71"/>
      <c r="S244" s="66"/>
      <c r="T244" s="69"/>
      <c r="U244" s="33"/>
      <c r="V244" s="63"/>
      <c r="W244" s="75"/>
      <c r="X244" s="80"/>
      <c r="Y244" s="71"/>
      <c r="Z244" s="66"/>
      <c r="AA244" s="69"/>
      <c r="AB244" s="33"/>
      <c r="AC244" s="63"/>
      <c r="AD244" s="75"/>
      <c r="AE244" s="80"/>
      <c r="AF244" s="71"/>
      <c r="AG244" s="66"/>
      <c r="AH244" s="69"/>
      <c r="AI244" s="33"/>
      <c r="AJ244" s="63"/>
      <c r="AK244" s="75"/>
      <c r="AL244" s="279" t="s">
        <v>503</v>
      </c>
      <c r="AM244" s="280"/>
      <c r="AN244" s="280"/>
      <c r="AO244" s="280"/>
      <c r="AP244" s="280"/>
      <c r="AQ244" s="280"/>
      <c r="AR244" s="281"/>
      <c r="AT244" s="90"/>
      <c r="AU244" s="90"/>
      <c r="AW244" s="118"/>
      <c r="AX244" s="119"/>
      <c r="AY244" s="120"/>
      <c r="AZ244" s="121"/>
      <c r="BA244" s="122"/>
      <c r="BB244" s="123"/>
      <c r="BC244" s="124"/>
      <c r="BD244" s="113"/>
      <c r="BE244" s="118"/>
      <c r="BF244" s="119"/>
      <c r="BG244" s="120"/>
      <c r="BH244" s="121"/>
      <c r="BI244" s="122"/>
      <c r="BJ244" s="123"/>
      <c r="BK244" s="121"/>
      <c r="BL244" s="124"/>
    </row>
    <row r="245" spans="1:64" ht="29.1" customHeight="1">
      <c r="A245" t="s">
        <v>967</v>
      </c>
      <c r="B245" s="16"/>
      <c r="C245" s="80"/>
      <c r="D245" s="71"/>
      <c r="E245" s="66"/>
      <c r="F245" s="69"/>
      <c r="G245" s="33"/>
      <c r="H245" s="63"/>
      <c r="I245" s="75"/>
      <c r="J245" s="80"/>
      <c r="K245" s="71"/>
      <c r="L245" s="66"/>
      <c r="M245" s="69"/>
      <c r="N245" s="33"/>
      <c r="O245" s="63"/>
      <c r="P245" s="75"/>
      <c r="Q245" s="80"/>
      <c r="R245" s="71"/>
      <c r="S245" s="66"/>
      <c r="T245" s="69"/>
      <c r="U245" s="33"/>
      <c r="V245" s="63"/>
      <c r="W245" s="75"/>
      <c r="X245" s="80"/>
      <c r="Y245" s="71"/>
      <c r="Z245" s="66"/>
      <c r="AA245" s="69"/>
      <c r="AB245" s="33"/>
      <c r="AC245" s="63"/>
      <c r="AD245" s="75"/>
      <c r="AE245" s="80"/>
      <c r="AF245" s="71"/>
      <c r="AG245" s="66"/>
      <c r="AH245" s="69"/>
      <c r="AI245" s="33"/>
      <c r="AJ245" s="63"/>
      <c r="AK245" s="75"/>
      <c r="AL245" s="80"/>
      <c r="AM245" s="71" t="s">
        <v>778</v>
      </c>
      <c r="AN245" s="66" t="s">
        <v>198</v>
      </c>
      <c r="AO245" s="69" t="s">
        <v>777</v>
      </c>
      <c r="AP245" s="33" t="s">
        <v>470</v>
      </c>
      <c r="AQ245" s="63"/>
      <c r="AR245" s="75"/>
      <c r="AT245" s="90"/>
      <c r="AU245" s="90"/>
      <c r="AW245" s="118"/>
      <c r="AX245" s="119"/>
      <c r="AY245" s="120"/>
      <c r="AZ245" s="121"/>
      <c r="BA245" s="122"/>
      <c r="BB245" s="123"/>
      <c r="BC245" s="124"/>
      <c r="BD245" s="113"/>
      <c r="BE245" s="118"/>
      <c r="BF245" s="119"/>
      <c r="BG245" s="120"/>
      <c r="BH245" s="121"/>
      <c r="BI245" s="122"/>
      <c r="BJ245" s="123"/>
      <c r="BK245" s="121"/>
      <c r="BL245" s="124"/>
    </row>
    <row r="246" spans="1:64" ht="29.1" customHeight="1">
      <c r="A246" t="s">
        <v>967</v>
      </c>
      <c r="B246" s="16"/>
      <c r="C246" s="80"/>
      <c r="D246" s="71"/>
      <c r="E246" s="66"/>
      <c r="F246" s="69"/>
      <c r="G246" s="33"/>
      <c r="H246" s="63"/>
      <c r="I246" s="75"/>
      <c r="J246" s="80"/>
      <c r="K246" s="71"/>
      <c r="L246" s="66"/>
      <c r="M246" s="69"/>
      <c r="N246" s="33"/>
      <c r="O246" s="63"/>
      <c r="P246" s="75"/>
      <c r="Q246" s="80"/>
      <c r="R246" s="71"/>
      <c r="S246" s="66"/>
      <c r="T246" s="69"/>
      <c r="U246" s="33"/>
      <c r="V246" s="63"/>
      <c r="W246" s="75"/>
      <c r="X246" s="80"/>
      <c r="Y246" s="71"/>
      <c r="Z246" s="66"/>
      <c r="AA246" s="69"/>
      <c r="AB246" s="33"/>
      <c r="AC246" s="63"/>
      <c r="AD246" s="75"/>
      <c r="AE246" s="80"/>
      <c r="AF246" s="71"/>
      <c r="AG246" s="66"/>
      <c r="AH246" s="69"/>
      <c r="AI246" s="33"/>
      <c r="AJ246" s="63"/>
      <c r="AK246" s="75"/>
      <c r="AL246" s="80"/>
      <c r="AM246" s="71"/>
      <c r="AN246" s="66"/>
      <c r="AO246" s="69"/>
      <c r="AP246" s="33"/>
      <c r="AQ246" s="63"/>
      <c r="AR246" s="75"/>
      <c r="AT246" s="90"/>
      <c r="AU246" s="90"/>
      <c r="AW246" s="118"/>
      <c r="AX246" s="119"/>
      <c r="AY246" s="120"/>
      <c r="AZ246" s="121"/>
      <c r="BA246" s="122"/>
      <c r="BB246" s="123"/>
      <c r="BC246" s="124"/>
      <c r="BD246" s="113"/>
      <c r="BE246" s="118"/>
      <c r="BF246" s="119"/>
      <c r="BG246" s="120"/>
      <c r="BH246" s="121"/>
      <c r="BI246" s="122"/>
      <c r="BJ246" s="123"/>
      <c r="BK246" s="121"/>
      <c r="BL246" s="124"/>
    </row>
    <row r="247" spans="1:64" ht="29.1" customHeight="1">
      <c r="A247" t="s">
        <v>967</v>
      </c>
      <c r="B247" s="16"/>
      <c r="C247" s="80"/>
      <c r="D247" s="71"/>
      <c r="E247" s="66"/>
      <c r="F247" s="69"/>
      <c r="G247" s="33"/>
      <c r="H247" s="63"/>
      <c r="I247" s="75"/>
      <c r="J247" s="80"/>
      <c r="K247" s="71"/>
      <c r="L247" s="66"/>
      <c r="M247" s="69"/>
      <c r="N247" s="33"/>
      <c r="O247" s="63"/>
      <c r="P247" s="75"/>
      <c r="Q247" s="80"/>
      <c r="R247" s="71"/>
      <c r="S247" s="66"/>
      <c r="T247" s="69"/>
      <c r="U247" s="33"/>
      <c r="V247" s="63"/>
      <c r="W247" s="75"/>
      <c r="X247" s="80"/>
      <c r="Y247" s="71"/>
      <c r="Z247" s="66"/>
      <c r="AA247" s="69"/>
      <c r="AB247" s="33"/>
      <c r="AC247" s="63"/>
      <c r="AD247" s="75"/>
      <c r="AE247" s="80"/>
      <c r="AF247" s="71"/>
      <c r="AG247" s="66"/>
      <c r="AH247" s="69"/>
      <c r="AI247" s="33"/>
      <c r="AJ247" s="63"/>
      <c r="AK247" s="75"/>
      <c r="AL247" s="80"/>
      <c r="AM247" s="71"/>
      <c r="AN247" s="66"/>
      <c r="AO247" s="69"/>
      <c r="AP247" s="33"/>
      <c r="AQ247" s="63"/>
      <c r="AR247" s="75"/>
      <c r="AT247" s="90"/>
      <c r="AU247" s="90"/>
      <c r="AW247" s="118"/>
      <c r="AX247" s="119"/>
      <c r="AY247" s="120"/>
      <c r="AZ247" s="121"/>
      <c r="BA247" s="122"/>
      <c r="BB247" s="123"/>
      <c r="BC247" s="124"/>
      <c r="BD247" s="113"/>
      <c r="BE247" s="118"/>
      <c r="BF247" s="119"/>
      <c r="BG247" s="120"/>
      <c r="BH247" s="121"/>
      <c r="BI247" s="122"/>
      <c r="BJ247" s="123"/>
      <c r="BK247" s="121"/>
      <c r="BL247" s="124"/>
    </row>
    <row r="248" spans="1:64" ht="29.1" customHeight="1">
      <c r="A248" t="s">
        <v>967</v>
      </c>
      <c r="B248" s="34">
        <f>SUM(G241,N241,U241,AP241,AB241,AI241,AP248)</f>
        <v>60000</v>
      </c>
      <c r="C248" s="80"/>
      <c r="D248" s="71"/>
      <c r="E248" s="66"/>
      <c r="F248" s="69"/>
      <c r="G248" s="33"/>
      <c r="H248" s="63"/>
      <c r="I248" s="75"/>
      <c r="J248" s="80"/>
      <c r="K248" s="71"/>
      <c r="L248" s="66"/>
      <c r="M248" s="69"/>
      <c r="N248" s="33"/>
      <c r="O248" s="63"/>
      <c r="P248" s="75"/>
      <c r="Q248" s="80"/>
      <c r="R248" s="71"/>
      <c r="S248" s="66"/>
      <c r="T248" s="69"/>
      <c r="U248" s="33"/>
      <c r="V248" s="63"/>
      <c r="W248" s="75"/>
      <c r="X248" s="80"/>
      <c r="Y248" s="71"/>
      <c r="Z248" s="66"/>
      <c r="AA248" s="69"/>
      <c r="AB248" s="33"/>
      <c r="AC248" s="63"/>
      <c r="AD248" s="75"/>
      <c r="AE248" s="80"/>
      <c r="AF248" s="71"/>
      <c r="AG248" s="66"/>
      <c r="AH248" s="69"/>
      <c r="AI248" s="33"/>
      <c r="AJ248" s="63"/>
      <c r="AK248" s="75"/>
      <c r="AL248" s="76"/>
      <c r="AM248" s="71" t="s">
        <v>29</v>
      </c>
      <c r="AN248" s="66"/>
      <c r="AO248" s="32" t="s">
        <v>776</v>
      </c>
      <c r="AP248" s="33">
        <f>SUM(AP245)</f>
        <v>0</v>
      </c>
      <c r="AQ248" s="262">
        <f>SUM(AQ245)</f>
        <v>0</v>
      </c>
      <c r="AR248" s="263"/>
      <c r="AT248" s="91">
        <f>SUM(AW248:BC248)</f>
        <v>0</v>
      </c>
      <c r="AU248" s="91">
        <f>SUM(BE248:BL248)</f>
        <v>0</v>
      </c>
      <c r="AW248" s="118">
        <f>COUNTIF(H217:H223,{"&gt;0","&lt;0"})</f>
        <v>0</v>
      </c>
      <c r="AX248" s="119">
        <f>COUNTIF(O217:O220,{"&gt;0","&lt;0"})</f>
        <v>0</v>
      </c>
      <c r="AY248" s="120">
        <f>COUNTIF(V217:V221,{"&gt;0","&lt;0"})</f>
        <v>0</v>
      </c>
      <c r="AZ248" s="121">
        <f>COUNTIF(AC217:AC223,{"&gt;0","&lt;0"})</f>
        <v>0</v>
      </c>
      <c r="BA248" s="122">
        <f>COUNTIF(AQ217,{"&gt;0","&lt;0"})</f>
        <v>0</v>
      </c>
      <c r="BB248" s="123"/>
      <c r="BC248" s="124">
        <f>SUM(BC217:BC238)</f>
        <v>0</v>
      </c>
      <c r="BD248" s="113"/>
      <c r="BE248" s="118">
        <f>COUNTIF(H224:H225,{"&gt;0","&lt;0"})</f>
        <v>0</v>
      </c>
      <c r="BF248" s="119"/>
      <c r="BG248" s="120">
        <f>COUNTIF(V222:V230,{"&gt;0","&lt;0"})</f>
        <v>0</v>
      </c>
      <c r="BH248" s="121">
        <f>COUNTIF(AC224:AC231,{"&gt;0","&lt;0"})</f>
        <v>0</v>
      </c>
      <c r="BI248" s="122"/>
      <c r="BJ248" s="123"/>
      <c r="BK248" s="121"/>
      <c r="BL248" s="124">
        <f>SUM(BL217:BL238)</f>
        <v>0</v>
      </c>
    </row>
    <row r="249" spans="1:64" ht="29.1" customHeight="1">
      <c r="A249" t="s">
        <v>967</v>
      </c>
      <c r="B249" s="16"/>
      <c r="C249" s="80"/>
      <c r="D249" s="71"/>
      <c r="E249" s="66"/>
      <c r="F249" s="69"/>
      <c r="G249" s="33"/>
      <c r="H249" s="63"/>
      <c r="I249" s="75"/>
      <c r="J249" s="80"/>
      <c r="K249" s="71"/>
      <c r="L249" s="66"/>
      <c r="M249" s="69"/>
      <c r="N249" s="33"/>
      <c r="O249" s="63"/>
      <c r="P249" s="75"/>
      <c r="Q249" s="80"/>
      <c r="R249" s="71"/>
      <c r="S249" s="66"/>
      <c r="T249" s="69"/>
      <c r="U249" s="33"/>
      <c r="V249" s="63"/>
      <c r="W249" s="75"/>
      <c r="X249" s="80"/>
      <c r="Y249" s="71"/>
      <c r="Z249" s="66"/>
      <c r="AA249" s="69"/>
      <c r="AB249" s="33"/>
      <c r="AC249" s="63"/>
      <c r="AD249" s="75"/>
      <c r="AE249" s="80"/>
      <c r="AF249" s="71"/>
      <c r="AG249" s="66"/>
      <c r="AH249" s="69"/>
      <c r="AI249" s="33"/>
      <c r="AJ249" s="63"/>
      <c r="AK249" s="75"/>
      <c r="AL249" s="80"/>
      <c r="AM249" s="71"/>
      <c r="AN249" s="66"/>
      <c r="AO249" s="69"/>
      <c r="AP249" s="33"/>
      <c r="AQ249" s="63"/>
      <c r="AR249" s="75"/>
      <c r="AT249" s="90"/>
      <c r="AU249" s="90"/>
      <c r="AW249" s="118"/>
      <c r="AX249" s="119"/>
      <c r="AY249" s="120"/>
      <c r="AZ249" s="121"/>
      <c r="BA249" s="122"/>
      <c r="BB249" s="123"/>
      <c r="BC249" s="124"/>
      <c r="BD249" s="113"/>
      <c r="BE249" s="118"/>
      <c r="BF249" s="119"/>
      <c r="BG249" s="120"/>
      <c r="BH249" s="121"/>
      <c r="BI249" s="122"/>
      <c r="BJ249" s="123"/>
      <c r="BK249" s="121"/>
      <c r="BL249" s="124"/>
    </row>
    <row r="250" spans="1:64" ht="29.1" customHeight="1">
      <c r="A250" t="s">
        <v>968</v>
      </c>
      <c r="B250" s="42" t="s">
        <v>22</v>
      </c>
      <c r="C250" s="43" t="s">
        <v>69</v>
      </c>
      <c r="D250" s="44" t="s">
        <v>69</v>
      </c>
      <c r="E250" s="45"/>
      <c r="F250" s="44"/>
      <c r="G250" s="81">
        <f>SUM(G241)</f>
        <v>7400</v>
      </c>
      <c r="H250" s="282">
        <f>SUM(H241)</f>
        <v>0</v>
      </c>
      <c r="I250" s="216"/>
      <c r="J250" s="43"/>
      <c r="K250" s="44" t="s">
        <v>69</v>
      </c>
      <c r="L250" s="45"/>
      <c r="M250" s="44"/>
      <c r="N250" s="81">
        <f>SUM(N241)</f>
        <v>4150</v>
      </c>
      <c r="O250" s="282">
        <f>SUM(O241)</f>
        <v>0</v>
      </c>
      <c r="P250" s="216"/>
      <c r="Q250" s="43"/>
      <c r="R250" s="72" t="s">
        <v>69</v>
      </c>
      <c r="S250" s="45"/>
      <c r="T250" s="44"/>
      <c r="U250" s="81">
        <f>SUM(U241)</f>
        <v>11050</v>
      </c>
      <c r="V250" s="282">
        <f>SUM(V241)</f>
        <v>0</v>
      </c>
      <c r="W250" s="216"/>
      <c r="X250" s="43"/>
      <c r="Y250" s="72" t="s">
        <v>69</v>
      </c>
      <c r="Z250" s="45"/>
      <c r="AA250" s="44"/>
      <c r="AB250" s="81">
        <f>SUM(AB241)</f>
        <v>33800</v>
      </c>
      <c r="AC250" s="282">
        <f>SUM(AC241)</f>
        <v>0</v>
      </c>
      <c r="AD250" s="216"/>
      <c r="AE250" s="283" t="s">
        <v>69</v>
      </c>
      <c r="AF250" s="280"/>
      <c r="AG250" s="280"/>
      <c r="AH250" s="281"/>
      <c r="AI250" s="81">
        <f>SUM(AI241)</f>
        <v>2550</v>
      </c>
      <c r="AJ250" s="282">
        <f>SUM(AJ241)</f>
        <v>0</v>
      </c>
      <c r="AK250" s="216"/>
      <c r="AL250" s="43"/>
      <c r="AM250" s="72" t="s">
        <v>69</v>
      </c>
      <c r="AN250" s="45"/>
      <c r="AO250" s="44"/>
      <c r="AP250" s="81">
        <f>SUM(AP241,AP248)</f>
        <v>1050</v>
      </c>
      <c r="AQ250" s="282">
        <f>SUM(AQ241,AQ248)</f>
        <v>0</v>
      </c>
      <c r="AR250" s="216"/>
      <c r="AT250" s="90"/>
      <c r="AU250" s="90"/>
      <c r="AW250" s="118"/>
      <c r="AX250" s="119"/>
      <c r="AY250" s="120"/>
      <c r="AZ250" s="121"/>
      <c r="BA250" s="122"/>
      <c r="BB250" s="123"/>
      <c r="BC250" s="124"/>
      <c r="BD250" s="113"/>
      <c r="BE250" s="118"/>
      <c r="BF250" s="119"/>
      <c r="BG250" s="120"/>
      <c r="BH250" s="121"/>
      <c r="BI250" s="122"/>
      <c r="BJ250" s="123"/>
      <c r="BK250" s="121"/>
      <c r="BL250" s="124"/>
    </row>
    <row r="251" spans="1:64" ht="29.1" customHeight="1">
      <c r="A251" t="s">
        <v>968</v>
      </c>
      <c r="C251" t="s">
        <v>1191</v>
      </c>
      <c r="AL251" s="284" t="s">
        <v>490</v>
      </c>
      <c r="AM251" s="284"/>
      <c r="AN251" s="284"/>
      <c r="AO251" s="284"/>
      <c r="AP251" s="285">
        <f>SUM(H250,O250,V250,AQ250,AC250,AJ250)</f>
        <v>0</v>
      </c>
      <c r="AQ251" s="286"/>
      <c r="AR251" s="286"/>
      <c r="AT251" s="90"/>
      <c r="AU251" s="90"/>
      <c r="AW251" s="118"/>
      <c r="AX251" s="119"/>
      <c r="AY251" s="120"/>
      <c r="AZ251" s="121"/>
      <c r="BA251" s="122"/>
      <c r="BB251" s="123"/>
      <c r="BC251" s="124"/>
      <c r="BD251" s="113"/>
      <c r="BE251" s="118"/>
      <c r="BF251" s="119"/>
      <c r="BG251" s="120"/>
      <c r="BH251" s="121"/>
      <c r="BI251" s="122"/>
      <c r="BJ251" s="123"/>
      <c r="BK251" s="121"/>
      <c r="BL251" s="124"/>
    </row>
    <row r="252" spans="1:64" ht="29.1" customHeight="1">
      <c r="A252" t="s">
        <v>968</v>
      </c>
      <c r="C252" t="s">
        <v>23</v>
      </c>
      <c r="AL252" t="s">
        <v>24</v>
      </c>
      <c r="AR252" s="158" t="str">
        <f>基本・配布部数合計!$T$38</f>
        <v>2022.05.18</v>
      </c>
      <c r="AT252" s="90"/>
      <c r="AU252" s="90"/>
      <c r="AW252" s="118"/>
      <c r="AX252" s="119"/>
      <c r="AY252" s="120"/>
      <c r="AZ252" s="121"/>
      <c r="BA252" s="122"/>
      <c r="BB252" s="123"/>
      <c r="BC252" s="124"/>
      <c r="BD252" s="113"/>
      <c r="BE252" s="118"/>
      <c r="BF252" s="119"/>
      <c r="BG252" s="120"/>
      <c r="BH252" s="121"/>
      <c r="BI252" s="122"/>
      <c r="BJ252" s="123"/>
      <c r="BK252" s="121"/>
      <c r="BL252" s="124"/>
    </row>
    <row r="253" spans="1:64" ht="16.5" customHeight="1">
      <c r="A253" t="s">
        <v>968</v>
      </c>
      <c r="B253" s="254" t="s">
        <v>484</v>
      </c>
      <c r="C253" s="255"/>
      <c r="D253" s="255"/>
      <c r="E253" s="255"/>
      <c r="F253" s="255"/>
      <c r="G253" s="256"/>
      <c r="H253" s="3" t="s">
        <v>478</v>
      </c>
      <c r="I253" s="4"/>
      <c r="J253" s="77"/>
      <c r="K253" s="77"/>
      <c r="L253" s="78"/>
      <c r="M253" s="5" t="s">
        <v>16</v>
      </c>
      <c r="N253" s="6"/>
      <c r="O253" s="6"/>
      <c r="P253" s="6"/>
      <c r="Q253" s="6"/>
      <c r="R253" s="6"/>
      <c r="S253" s="6"/>
      <c r="T253" s="6"/>
      <c r="U253" s="6"/>
      <c r="V253" s="6"/>
      <c r="W253" s="7"/>
      <c r="X253" s="5" t="s">
        <v>13</v>
      </c>
      <c r="Y253" s="6"/>
      <c r="Z253" s="6"/>
      <c r="AA253" s="6"/>
      <c r="AB253" s="6"/>
      <c r="AC253" s="7"/>
      <c r="AD253" s="8" t="s">
        <v>14</v>
      </c>
      <c r="AE253" s="79"/>
      <c r="AF253" s="79"/>
      <c r="AG253" s="79"/>
      <c r="AH253" s="9"/>
      <c r="AI253" s="5" t="s">
        <v>17</v>
      </c>
      <c r="AJ253" s="6"/>
      <c r="AK253" s="6"/>
      <c r="AL253" s="6"/>
      <c r="AM253" s="7"/>
      <c r="AN253" s="5" t="s">
        <v>1032</v>
      </c>
      <c r="AO253" s="78"/>
      <c r="AP253" s="257">
        <f>基本・配布部数合計!$R$38</f>
        <v>44713</v>
      </c>
      <c r="AQ253" s="253"/>
      <c r="AR253" s="253"/>
      <c r="AT253" s="90"/>
      <c r="AU253" s="90"/>
      <c r="AW253" s="118"/>
      <c r="AX253" s="119"/>
      <c r="AY253" s="120"/>
      <c r="AZ253" s="121"/>
      <c r="BA253" s="122"/>
      <c r="BB253" s="123"/>
      <c r="BC253" s="124"/>
      <c r="BD253" s="113"/>
      <c r="BE253" s="118"/>
      <c r="BF253" s="119"/>
      <c r="BG253" s="120"/>
      <c r="BH253" s="121"/>
      <c r="BI253" s="122"/>
      <c r="BJ253" s="123"/>
      <c r="BK253" s="121"/>
      <c r="BL253" s="124"/>
    </row>
    <row r="254" spans="1:64" ht="16.5" customHeight="1">
      <c r="A254" t="s">
        <v>968</v>
      </c>
      <c r="B254" s="254"/>
      <c r="C254" s="255"/>
      <c r="D254" s="255"/>
      <c r="E254" s="255"/>
      <c r="F254" s="255"/>
      <c r="G254" s="256"/>
      <c r="H254" s="252" t="str">
        <f>IF(AP293=0,"",申込書!$D$18)</f>
        <v/>
      </c>
      <c r="I254" s="253"/>
      <c r="J254" s="253"/>
      <c r="K254" s="253"/>
      <c r="L254" s="236"/>
      <c r="M254" s="290" t="str">
        <f>IF(AP293=0,"",申込書!$F$12)</f>
        <v/>
      </c>
      <c r="N254" s="253"/>
      <c r="O254" s="253"/>
      <c r="P254" s="253"/>
      <c r="Q254" s="253"/>
      <c r="R254" s="253"/>
      <c r="S254" s="253"/>
      <c r="T254" s="253"/>
      <c r="U254" s="253"/>
      <c r="V254" s="253"/>
      <c r="W254" s="236"/>
      <c r="X254" s="264" t="str">
        <f>IF(AP293=0,"",申込書!$D$14)</f>
        <v/>
      </c>
      <c r="Y254" s="265"/>
      <c r="Z254" s="265"/>
      <c r="AA254" s="265"/>
      <c r="AB254" s="265"/>
      <c r="AC254" s="266"/>
      <c r="AD254" s="289" t="str">
        <f>IF(AP293=0,"",申込書!$D$15)</f>
        <v/>
      </c>
      <c r="AE254" s="271"/>
      <c r="AF254" s="271"/>
      <c r="AG254" s="271"/>
      <c r="AH254" s="231"/>
      <c r="AI254" s="270" t="str">
        <f>IF(AP293=0,"",基本・配布部数合計!$T$37)</f>
        <v/>
      </c>
      <c r="AJ254" s="271"/>
      <c r="AK254" s="271"/>
      <c r="AL254" s="271"/>
      <c r="AM254" s="231"/>
      <c r="AN254" s="258" t="str">
        <f>IF(AP293=0,"",申込書!$D$5)</f>
        <v/>
      </c>
      <c r="AO254" s="259"/>
      <c r="AP254" s="273" t="s">
        <v>506</v>
      </c>
      <c r="AQ254" s="274"/>
      <c r="AR254" s="274"/>
      <c r="AT254" s="90"/>
      <c r="AU254" s="90"/>
      <c r="AW254" s="118"/>
      <c r="AX254" s="119"/>
      <c r="AY254" s="120"/>
      <c r="AZ254" s="121"/>
      <c r="BA254" s="122"/>
      <c r="BB254" s="123"/>
      <c r="BC254" s="124"/>
      <c r="BD254" s="113"/>
      <c r="BE254" s="118"/>
      <c r="BF254" s="119"/>
      <c r="BG254" s="120"/>
      <c r="BH254" s="121"/>
      <c r="BI254" s="122"/>
      <c r="BJ254" s="123"/>
      <c r="BK254" s="121"/>
      <c r="BL254" s="124"/>
    </row>
    <row r="255" spans="1:64" ht="16.5" customHeight="1">
      <c r="A255" t="s">
        <v>968</v>
      </c>
      <c r="B255" s="255"/>
      <c r="C255" s="255"/>
      <c r="D255" s="255"/>
      <c r="E255" s="255"/>
      <c r="F255" s="255"/>
      <c r="G255" s="256"/>
      <c r="H255" s="237"/>
      <c r="I255" s="238"/>
      <c r="J255" s="238"/>
      <c r="K255" s="238"/>
      <c r="L255" s="239"/>
      <c r="M255" s="237"/>
      <c r="N255" s="238"/>
      <c r="O255" s="238"/>
      <c r="P255" s="238"/>
      <c r="Q255" s="238"/>
      <c r="R255" s="238"/>
      <c r="S255" s="238"/>
      <c r="T255" s="238"/>
      <c r="U255" s="238"/>
      <c r="V255" s="238"/>
      <c r="W255" s="239"/>
      <c r="X255" s="267"/>
      <c r="Y255" s="268"/>
      <c r="Z255" s="268"/>
      <c r="AA255" s="268"/>
      <c r="AB255" s="268"/>
      <c r="AC255" s="269"/>
      <c r="AD255" s="232"/>
      <c r="AE255" s="272"/>
      <c r="AF255" s="272"/>
      <c r="AG255" s="272"/>
      <c r="AH255" s="233"/>
      <c r="AI255" s="232"/>
      <c r="AJ255" s="272"/>
      <c r="AK255" s="272"/>
      <c r="AL255" s="272"/>
      <c r="AM255" s="233"/>
      <c r="AN255" s="260" t="str">
        <f>IF(AP293=0,"",申込書!$D$6)</f>
        <v/>
      </c>
      <c r="AO255" s="261"/>
      <c r="AP255" s="275"/>
      <c r="AQ255" s="274"/>
      <c r="AR255" s="274"/>
      <c r="AT255" s="90"/>
      <c r="AU255" s="90"/>
      <c r="AW255" s="118"/>
      <c r="AX255" s="119"/>
      <c r="AY255" s="120"/>
      <c r="AZ255" s="121"/>
      <c r="BA255" s="122"/>
      <c r="BB255" s="123"/>
      <c r="BC255" s="124"/>
      <c r="BD255" s="113"/>
      <c r="BE255" s="118"/>
      <c r="BF255" s="119"/>
      <c r="BG255" s="120"/>
      <c r="BH255" s="121"/>
      <c r="BI255" s="122"/>
      <c r="BJ255" s="123"/>
      <c r="BK255" s="121"/>
      <c r="BL255" s="124"/>
    </row>
    <row r="256" spans="1:64" ht="16.5" customHeight="1">
      <c r="A256" t="s">
        <v>968</v>
      </c>
      <c r="AQ256" s="287">
        <v>7</v>
      </c>
      <c r="AR256" s="288"/>
      <c r="AT256" s="90"/>
      <c r="AU256" s="90"/>
      <c r="AW256" s="118"/>
      <c r="AX256" s="119"/>
      <c r="AY256" s="120"/>
      <c r="AZ256" s="121"/>
      <c r="BA256" s="122"/>
      <c r="BB256" s="123"/>
      <c r="BC256" s="124"/>
      <c r="BD256" s="113"/>
      <c r="BE256" s="118"/>
      <c r="BF256" s="119"/>
      <c r="BG256" s="120"/>
      <c r="BH256" s="121"/>
      <c r="BI256" s="122"/>
      <c r="BJ256" s="123"/>
      <c r="BK256" s="121"/>
      <c r="BL256" s="124"/>
    </row>
    <row r="257" spans="1:64" ht="29.1" customHeight="1">
      <c r="A257" t="s">
        <v>968</v>
      </c>
      <c r="B257" s="103"/>
      <c r="C257" s="279" t="s">
        <v>498</v>
      </c>
      <c r="D257" s="280"/>
      <c r="E257" s="280"/>
      <c r="F257" s="280"/>
      <c r="G257" s="280"/>
      <c r="H257" s="280"/>
      <c r="I257" s="281"/>
      <c r="J257" s="279" t="s">
        <v>499</v>
      </c>
      <c r="K257" s="280"/>
      <c r="L257" s="280"/>
      <c r="M257" s="280"/>
      <c r="N257" s="280"/>
      <c r="O257" s="280"/>
      <c r="P257" s="281"/>
      <c r="Q257" s="279" t="s">
        <v>500</v>
      </c>
      <c r="R257" s="280"/>
      <c r="S257" s="280"/>
      <c r="T257" s="280"/>
      <c r="U257" s="280"/>
      <c r="V257" s="280"/>
      <c r="W257" s="281"/>
      <c r="X257" s="279" t="s">
        <v>502</v>
      </c>
      <c r="Y257" s="280"/>
      <c r="Z257" s="280"/>
      <c r="AA257" s="280"/>
      <c r="AB257" s="280"/>
      <c r="AC257" s="280"/>
      <c r="AD257" s="281"/>
      <c r="AE257" s="279" t="s">
        <v>504</v>
      </c>
      <c r="AF257" s="280"/>
      <c r="AG257" s="280"/>
      <c r="AH257" s="280"/>
      <c r="AI257" s="280"/>
      <c r="AJ257" s="280"/>
      <c r="AK257" s="281"/>
      <c r="AL257" s="279" t="s">
        <v>501</v>
      </c>
      <c r="AM257" s="280"/>
      <c r="AN257" s="280"/>
      <c r="AO257" s="280"/>
      <c r="AP257" s="280"/>
      <c r="AQ257" s="280"/>
      <c r="AR257" s="281"/>
      <c r="AT257" s="90"/>
      <c r="AU257" s="90"/>
      <c r="AW257" s="118"/>
      <c r="AX257" s="119"/>
      <c r="AY257" s="120"/>
      <c r="AZ257" s="121"/>
      <c r="BA257" s="122"/>
      <c r="BB257" s="123"/>
      <c r="BC257" s="124"/>
      <c r="BD257" s="113"/>
      <c r="BE257" s="118"/>
      <c r="BF257" s="119"/>
      <c r="BG257" s="120"/>
      <c r="BH257" s="121"/>
      <c r="BI257" s="122"/>
      <c r="BJ257" s="123"/>
      <c r="BK257" s="121"/>
      <c r="BL257" s="124"/>
    </row>
    <row r="258" spans="1:64" ht="29.1" customHeight="1">
      <c r="A258" t="s">
        <v>968</v>
      </c>
      <c r="B258" s="10" t="s">
        <v>18</v>
      </c>
      <c r="C258" s="104"/>
      <c r="D258" s="11"/>
      <c r="E258" s="65" t="s">
        <v>19</v>
      </c>
      <c r="F258" s="11"/>
      <c r="G258" s="13" t="s">
        <v>20</v>
      </c>
      <c r="H258" s="67" t="s">
        <v>21</v>
      </c>
      <c r="I258" s="12"/>
      <c r="J258" s="104"/>
      <c r="K258" s="11"/>
      <c r="L258" s="65" t="s">
        <v>19</v>
      </c>
      <c r="M258" s="11"/>
      <c r="N258" s="13" t="s">
        <v>20</v>
      </c>
      <c r="O258" s="67" t="s">
        <v>21</v>
      </c>
      <c r="P258" s="12"/>
      <c r="Q258" s="104"/>
      <c r="R258" s="11"/>
      <c r="S258" s="65" t="s">
        <v>19</v>
      </c>
      <c r="T258" s="11"/>
      <c r="U258" s="13" t="s">
        <v>20</v>
      </c>
      <c r="V258" s="67" t="s">
        <v>21</v>
      </c>
      <c r="W258" s="12"/>
      <c r="X258" s="104"/>
      <c r="Y258" s="11"/>
      <c r="Z258" s="65" t="s">
        <v>19</v>
      </c>
      <c r="AA258" s="11"/>
      <c r="AB258" s="13" t="s">
        <v>20</v>
      </c>
      <c r="AC258" s="67" t="s">
        <v>21</v>
      </c>
      <c r="AD258" s="12"/>
      <c r="AE258" s="104"/>
      <c r="AF258" s="11"/>
      <c r="AG258" s="65" t="s">
        <v>19</v>
      </c>
      <c r="AH258" s="11"/>
      <c r="AI258" s="13" t="s">
        <v>20</v>
      </c>
      <c r="AJ258" s="67" t="s">
        <v>21</v>
      </c>
      <c r="AK258" s="12"/>
      <c r="AL258" s="104"/>
      <c r="AM258" s="11"/>
      <c r="AN258" s="65" t="s">
        <v>19</v>
      </c>
      <c r="AO258" s="11"/>
      <c r="AP258" s="13" t="s">
        <v>20</v>
      </c>
      <c r="AQ258" s="67" t="s">
        <v>21</v>
      </c>
      <c r="AR258" s="12"/>
      <c r="AT258" s="90"/>
      <c r="AU258" s="90"/>
      <c r="AW258" s="118"/>
      <c r="AX258" s="119"/>
      <c r="AY258" s="120"/>
      <c r="AZ258" s="121"/>
      <c r="BA258" s="122"/>
      <c r="BB258" s="123"/>
      <c r="BC258" s="124"/>
      <c r="BD258" s="113"/>
      <c r="BE258" s="118"/>
      <c r="BF258" s="119"/>
      <c r="BG258" s="120"/>
      <c r="BH258" s="121"/>
      <c r="BI258" s="122"/>
      <c r="BJ258" s="123"/>
      <c r="BK258" s="121"/>
      <c r="BL258" s="124"/>
    </row>
    <row r="259" spans="1:64" ht="29.1" customHeight="1">
      <c r="A259" t="s">
        <v>967</v>
      </c>
      <c r="B259" s="16" t="s">
        <v>176</v>
      </c>
      <c r="C259" s="101" t="s">
        <v>5</v>
      </c>
      <c r="D259" s="71" t="s">
        <v>471</v>
      </c>
      <c r="E259" s="66" t="s">
        <v>209</v>
      </c>
      <c r="F259" s="69" t="s">
        <v>493</v>
      </c>
      <c r="G259" s="33">
        <v>500</v>
      </c>
      <c r="H259" s="73">
        <v>0</v>
      </c>
      <c r="I259" s="68" t="s">
        <v>29</v>
      </c>
      <c r="J259" s="80"/>
      <c r="K259" s="71" t="s">
        <v>479</v>
      </c>
      <c r="L259" s="66" t="s">
        <v>217</v>
      </c>
      <c r="M259" s="74" t="s">
        <v>779</v>
      </c>
      <c r="N259" s="33" t="s">
        <v>0</v>
      </c>
      <c r="O259" s="63"/>
      <c r="P259" s="75"/>
      <c r="Q259" s="101" t="s">
        <v>5</v>
      </c>
      <c r="R259" s="71" t="s">
        <v>568</v>
      </c>
      <c r="S259" s="66" t="s">
        <v>214</v>
      </c>
      <c r="T259" s="69" t="s">
        <v>491</v>
      </c>
      <c r="U259" s="33">
        <v>1150</v>
      </c>
      <c r="V259" s="73">
        <v>0</v>
      </c>
      <c r="W259" s="68" t="s">
        <v>29</v>
      </c>
      <c r="X259" s="101" t="s">
        <v>5</v>
      </c>
      <c r="Y259" s="71" t="s">
        <v>569</v>
      </c>
      <c r="Z259" s="66" t="s">
        <v>217</v>
      </c>
      <c r="AA259" s="69" t="s">
        <v>1040</v>
      </c>
      <c r="AB259" s="33">
        <v>1750</v>
      </c>
      <c r="AC259" s="73">
        <v>0</v>
      </c>
      <c r="AD259" s="68" t="s">
        <v>29</v>
      </c>
      <c r="AE259" s="101" t="s">
        <v>5</v>
      </c>
      <c r="AF259" s="71" t="s">
        <v>505</v>
      </c>
      <c r="AG259" s="66" t="s">
        <v>209</v>
      </c>
      <c r="AH259" s="69" t="s">
        <v>786</v>
      </c>
      <c r="AI259" s="33">
        <v>200</v>
      </c>
      <c r="AJ259" s="73">
        <v>0</v>
      </c>
      <c r="AK259" s="68" t="s">
        <v>29</v>
      </c>
      <c r="AL259" s="80"/>
      <c r="AM259" s="71" t="s">
        <v>785</v>
      </c>
      <c r="AN259" s="66" t="s">
        <v>217</v>
      </c>
      <c r="AO259" s="74" t="s">
        <v>779</v>
      </c>
      <c r="AP259" s="33" t="s">
        <v>0</v>
      </c>
      <c r="AQ259" s="63"/>
      <c r="AR259" s="75"/>
      <c r="AT259" s="90"/>
      <c r="AU259" s="90"/>
      <c r="AW259" s="118"/>
      <c r="AX259" s="119"/>
      <c r="AY259" s="120"/>
      <c r="AZ259" s="121"/>
      <c r="BA259" s="122"/>
      <c r="BB259" s="123"/>
      <c r="BC259" s="124"/>
      <c r="BD259" s="113"/>
      <c r="BE259" s="118"/>
      <c r="BF259" s="119"/>
      <c r="BG259" s="120"/>
      <c r="BH259" s="121"/>
      <c r="BI259" s="122"/>
      <c r="BJ259" s="123"/>
      <c r="BK259" s="121"/>
      <c r="BL259" s="124">
        <f>IF(COUNTIF(H259,{"&gt;0","&lt;0"}),0,COUNTIF(AJ259,{"&gt;0","&lt;0"}))</f>
        <v>0</v>
      </c>
    </row>
    <row r="260" spans="1:64" ht="29.1" customHeight="1">
      <c r="A260" t="s">
        <v>967</v>
      </c>
      <c r="B260" s="16" t="s">
        <v>758</v>
      </c>
      <c r="C260" s="101" t="s">
        <v>5</v>
      </c>
      <c r="D260" s="71" t="s">
        <v>471</v>
      </c>
      <c r="E260" s="66" t="s">
        <v>210</v>
      </c>
      <c r="F260" s="69" t="s">
        <v>494</v>
      </c>
      <c r="G260" s="33">
        <v>1250</v>
      </c>
      <c r="H260" s="73">
        <v>0</v>
      </c>
      <c r="I260" s="68" t="s">
        <v>29</v>
      </c>
      <c r="J260" s="80"/>
      <c r="K260" s="71" t="s">
        <v>479</v>
      </c>
      <c r="L260" s="66" t="s">
        <v>218</v>
      </c>
      <c r="M260" s="74" t="s">
        <v>780</v>
      </c>
      <c r="N260" s="33" t="s">
        <v>0</v>
      </c>
      <c r="O260" s="63"/>
      <c r="P260" s="75"/>
      <c r="Q260" s="101" t="s">
        <v>5</v>
      </c>
      <c r="R260" s="71" t="s">
        <v>568</v>
      </c>
      <c r="S260" s="66" t="s">
        <v>215</v>
      </c>
      <c r="T260" s="69" t="s">
        <v>492</v>
      </c>
      <c r="U260" s="33">
        <v>1450</v>
      </c>
      <c r="V260" s="73">
        <v>0</v>
      </c>
      <c r="W260" s="68" t="s">
        <v>29</v>
      </c>
      <c r="X260" s="101" t="s">
        <v>5</v>
      </c>
      <c r="Y260" s="71" t="s">
        <v>569</v>
      </c>
      <c r="Z260" s="66" t="s">
        <v>218</v>
      </c>
      <c r="AA260" s="69" t="s">
        <v>1041</v>
      </c>
      <c r="AB260" s="33">
        <v>1600</v>
      </c>
      <c r="AC260" s="73">
        <v>0</v>
      </c>
      <c r="AD260" s="68" t="s">
        <v>29</v>
      </c>
      <c r="AE260" s="101" t="s">
        <v>5</v>
      </c>
      <c r="AF260" s="71" t="s">
        <v>505</v>
      </c>
      <c r="AG260" s="66" t="s">
        <v>210</v>
      </c>
      <c r="AH260" s="69" t="s">
        <v>787</v>
      </c>
      <c r="AI260" s="33">
        <v>500</v>
      </c>
      <c r="AJ260" s="73">
        <v>0</v>
      </c>
      <c r="AK260" s="68" t="s">
        <v>29</v>
      </c>
      <c r="AL260" s="80"/>
      <c r="AM260" s="71" t="s">
        <v>785</v>
      </c>
      <c r="AN260" s="66" t="s">
        <v>218</v>
      </c>
      <c r="AO260" s="74" t="s">
        <v>780</v>
      </c>
      <c r="AP260" s="33" t="s">
        <v>0</v>
      </c>
      <c r="AQ260" s="63"/>
      <c r="AR260" s="75"/>
      <c r="AT260" s="90"/>
      <c r="AU260" s="90"/>
      <c r="AW260" s="118"/>
      <c r="AX260" s="119"/>
      <c r="AY260" s="120"/>
      <c r="AZ260" s="121"/>
      <c r="BA260" s="122"/>
      <c r="BB260" s="123"/>
      <c r="BC260" s="124"/>
      <c r="BD260" s="113"/>
      <c r="BE260" s="118"/>
      <c r="BF260" s="119"/>
      <c r="BG260" s="120"/>
      <c r="BH260" s="121"/>
      <c r="BI260" s="122"/>
      <c r="BJ260" s="123"/>
      <c r="BK260" s="121"/>
      <c r="BL260" s="124">
        <f>IF(COUNTIF(H260,{"&gt;0","&lt;0"}),0,COUNTIF(AJ260,{"&gt;0","&lt;0"}))</f>
        <v>0</v>
      </c>
    </row>
    <row r="261" spans="1:64" ht="29.1" customHeight="1">
      <c r="A261" t="s">
        <v>967</v>
      </c>
      <c r="B261" s="16" t="s">
        <v>461</v>
      </c>
      <c r="C261" s="101" t="s">
        <v>5</v>
      </c>
      <c r="D261" s="71" t="s">
        <v>471</v>
      </c>
      <c r="E261" s="66" t="s">
        <v>211</v>
      </c>
      <c r="F261" s="69" t="s">
        <v>491</v>
      </c>
      <c r="G261" s="33">
        <v>500</v>
      </c>
      <c r="H261" s="73">
        <v>0</v>
      </c>
      <c r="I261" s="68" t="s">
        <v>29</v>
      </c>
      <c r="J261" s="80"/>
      <c r="K261" s="71" t="s">
        <v>479</v>
      </c>
      <c r="L261" s="66" t="s">
        <v>219</v>
      </c>
      <c r="M261" s="74" t="s">
        <v>781</v>
      </c>
      <c r="N261" s="33" t="s">
        <v>0</v>
      </c>
      <c r="O261" s="63"/>
      <c r="P261" s="75"/>
      <c r="Q261" s="101" t="s">
        <v>5</v>
      </c>
      <c r="R261" s="71" t="s">
        <v>568</v>
      </c>
      <c r="S261" s="66" t="s">
        <v>216</v>
      </c>
      <c r="T261" s="69" t="s">
        <v>493</v>
      </c>
      <c r="U261" s="33">
        <v>800</v>
      </c>
      <c r="V261" s="73">
        <v>0</v>
      </c>
      <c r="W261" s="68" t="s">
        <v>29</v>
      </c>
      <c r="X261" s="101" t="s">
        <v>5</v>
      </c>
      <c r="Y261" s="71" t="s">
        <v>569</v>
      </c>
      <c r="Z261" s="66" t="s">
        <v>219</v>
      </c>
      <c r="AA261" s="84" t="s">
        <v>1039</v>
      </c>
      <c r="AB261" s="33">
        <v>2350</v>
      </c>
      <c r="AC261" s="73">
        <v>0</v>
      </c>
      <c r="AD261" s="68" t="s">
        <v>29</v>
      </c>
      <c r="AE261" s="101" t="s">
        <v>5</v>
      </c>
      <c r="AF261" s="71" t="s">
        <v>505</v>
      </c>
      <c r="AG261" s="66" t="s">
        <v>211</v>
      </c>
      <c r="AH261" s="69" t="s">
        <v>788</v>
      </c>
      <c r="AI261" s="33">
        <v>350</v>
      </c>
      <c r="AJ261" s="73">
        <v>0</v>
      </c>
      <c r="AK261" s="68" t="s">
        <v>29</v>
      </c>
      <c r="AL261" s="80"/>
      <c r="AM261" s="71" t="s">
        <v>479</v>
      </c>
      <c r="AN261" s="66" t="s">
        <v>219</v>
      </c>
      <c r="AO261" s="74" t="s">
        <v>781</v>
      </c>
      <c r="AP261" s="33" t="s">
        <v>0</v>
      </c>
      <c r="AQ261" s="63"/>
      <c r="AR261" s="75"/>
      <c r="AT261" s="90"/>
      <c r="AU261" s="90"/>
      <c r="AW261" s="118"/>
      <c r="AX261" s="119"/>
      <c r="AY261" s="120"/>
      <c r="AZ261" s="121"/>
      <c r="BA261" s="122"/>
      <c r="BB261" s="123"/>
      <c r="BC261" s="124"/>
      <c r="BD261" s="113"/>
      <c r="BE261" s="118"/>
      <c r="BF261" s="119"/>
      <c r="BG261" s="120"/>
      <c r="BH261" s="121"/>
      <c r="BI261" s="122"/>
      <c r="BJ261" s="123"/>
      <c r="BK261" s="121"/>
      <c r="BL261" s="124">
        <f>IF(COUNTIF(H261,{"&gt;0","&lt;0"}),0,COUNTIF(AJ261,{"&gt;0","&lt;0"}))</f>
        <v>0</v>
      </c>
    </row>
    <row r="262" spans="1:64" ht="29.1" customHeight="1">
      <c r="A262" t="s">
        <v>967</v>
      </c>
      <c r="B262" s="16"/>
      <c r="C262" s="80"/>
      <c r="D262" s="71"/>
      <c r="E262" s="66"/>
      <c r="F262" s="69"/>
      <c r="G262" s="33"/>
      <c r="H262" s="63"/>
      <c r="I262" s="75"/>
      <c r="J262" s="80"/>
      <c r="K262" s="71" t="s">
        <v>479</v>
      </c>
      <c r="L262" s="66" t="s">
        <v>220</v>
      </c>
      <c r="M262" s="74" t="s">
        <v>782</v>
      </c>
      <c r="N262" s="33" t="s">
        <v>0</v>
      </c>
      <c r="O262" s="63"/>
      <c r="P262" s="75"/>
      <c r="Q262" s="80"/>
      <c r="R262" s="71"/>
      <c r="S262" s="66"/>
      <c r="T262" s="69"/>
      <c r="U262" s="33"/>
      <c r="V262" s="63"/>
      <c r="W262" s="75"/>
      <c r="X262" s="101" t="s">
        <v>5</v>
      </c>
      <c r="Y262" s="71" t="s">
        <v>569</v>
      </c>
      <c r="Z262" s="66" t="s">
        <v>220</v>
      </c>
      <c r="AA262" s="69" t="s">
        <v>1042</v>
      </c>
      <c r="AB262" s="33">
        <v>900</v>
      </c>
      <c r="AC262" s="73">
        <v>0</v>
      </c>
      <c r="AD262" s="68" t="s">
        <v>29</v>
      </c>
      <c r="AE262" s="101" t="s">
        <v>5</v>
      </c>
      <c r="AF262" s="71" t="s">
        <v>505</v>
      </c>
      <c r="AG262" s="66" t="s">
        <v>212</v>
      </c>
      <c r="AH262" s="69" t="s">
        <v>783</v>
      </c>
      <c r="AI262" s="33">
        <v>50</v>
      </c>
      <c r="AJ262" s="73">
        <v>0</v>
      </c>
      <c r="AK262" s="68" t="s">
        <v>29</v>
      </c>
      <c r="AL262" s="80"/>
      <c r="AM262" s="71" t="s">
        <v>479</v>
      </c>
      <c r="AN262" s="66" t="s">
        <v>220</v>
      </c>
      <c r="AO262" s="74" t="s">
        <v>782</v>
      </c>
      <c r="AP262" s="33" t="s">
        <v>0</v>
      </c>
      <c r="AQ262" s="63"/>
      <c r="AR262" s="75"/>
      <c r="AT262" s="90"/>
      <c r="AU262" s="90"/>
      <c r="AW262" s="118"/>
      <c r="AX262" s="119"/>
      <c r="AY262" s="120"/>
      <c r="AZ262" s="121"/>
      <c r="BA262" s="122"/>
      <c r="BB262" s="123"/>
      <c r="BC262" s="124"/>
      <c r="BD262" s="113"/>
      <c r="BE262" s="118"/>
      <c r="BF262" s="119"/>
      <c r="BG262" s="120"/>
      <c r="BH262" s="121"/>
      <c r="BI262" s="122"/>
      <c r="BJ262" s="123"/>
      <c r="BK262" s="121"/>
      <c r="BL262" s="124">
        <f>IF(COUNTIF(AC263,{"&gt;0","&lt;0"}),0,COUNTIF(AJ262,{"&gt;0","&lt;0"}))</f>
        <v>0</v>
      </c>
    </row>
    <row r="263" spans="1:64" ht="29.1" customHeight="1">
      <c r="A263" t="s">
        <v>967</v>
      </c>
      <c r="B263" s="16"/>
      <c r="C263" s="80"/>
      <c r="D263" s="71"/>
      <c r="E263" s="66"/>
      <c r="F263" s="69"/>
      <c r="G263" s="33"/>
      <c r="H263" s="63"/>
      <c r="I263" s="75"/>
      <c r="J263" s="80"/>
      <c r="K263" s="71" t="s">
        <v>479</v>
      </c>
      <c r="L263" s="66" t="s">
        <v>212</v>
      </c>
      <c r="M263" s="74" t="s">
        <v>783</v>
      </c>
      <c r="N263" s="33" t="s">
        <v>0</v>
      </c>
      <c r="O263" s="63"/>
      <c r="P263" s="75"/>
      <c r="Q263" s="80"/>
      <c r="R263" s="71"/>
      <c r="S263" s="66"/>
      <c r="T263" s="69"/>
      <c r="U263" s="33"/>
      <c r="V263" s="63"/>
      <c r="W263" s="75"/>
      <c r="X263" s="101" t="s">
        <v>5</v>
      </c>
      <c r="Y263" s="71" t="s">
        <v>569</v>
      </c>
      <c r="Z263" s="66" t="s">
        <v>212</v>
      </c>
      <c r="AA263" s="69" t="s">
        <v>1043</v>
      </c>
      <c r="AB263" s="33">
        <v>1900</v>
      </c>
      <c r="AC263" s="73">
        <v>0</v>
      </c>
      <c r="AD263" s="68" t="s">
        <v>29</v>
      </c>
      <c r="AE263" s="101" t="s">
        <v>5</v>
      </c>
      <c r="AF263" s="71" t="s">
        <v>505</v>
      </c>
      <c r="AG263" s="66" t="s">
        <v>213</v>
      </c>
      <c r="AH263" s="69" t="s">
        <v>784</v>
      </c>
      <c r="AI263" s="33">
        <v>300</v>
      </c>
      <c r="AJ263" s="73">
        <v>0</v>
      </c>
      <c r="AK263" s="68" t="s">
        <v>29</v>
      </c>
      <c r="AL263" s="80"/>
      <c r="AM263" s="71" t="s">
        <v>479</v>
      </c>
      <c r="AN263" s="66" t="s">
        <v>212</v>
      </c>
      <c r="AO263" s="74" t="s">
        <v>783</v>
      </c>
      <c r="AP263" s="33" t="s">
        <v>0</v>
      </c>
      <c r="AQ263" s="63"/>
      <c r="AR263" s="75"/>
      <c r="AT263" s="90"/>
      <c r="AU263" s="90"/>
      <c r="AW263" s="118"/>
      <c r="AX263" s="119"/>
      <c r="AY263" s="120"/>
      <c r="AZ263" s="121"/>
      <c r="BA263" s="122"/>
      <c r="BB263" s="123"/>
      <c r="BC263" s="124"/>
      <c r="BD263" s="113"/>
      <c r="BE263" s="118"/>
      <c r="BF263" s="119"/>
      <c r="BG263" s="120"/>
      <c r="BH263" s="121"/>
      <c r="BI263" s="122"/>
      <c r="BJ263" s="123"/>
      <c r="BK263" s="121"/>
      <c r="BL263" s="124">
        <f>IF(COUNTIF(AC264,{"&gt;0","&lt;0"}),0,COUNTIF(AJ263,{"&gt;0","&lt;0"}))</f>
        <v>0</v>
      </c>
    </row>
    <row r="264" spans="1:64" ht="29.1" customHeight="1">
      <c r="A264" t="s">
        <v>967</v>
      </c>
      <c r="B264" s="16"/>
      <c r="C264" s="80"/>
      <c r="D264" s="71"/>
      <c r="E264" s="66"/>
      <c r="F264" s="69"/>
      <c r="G264" s="33"/>
      <c r="H264" s="63"/>
      <c r="I264" s="75"/>
      <c r="J264" s="80"/>
      <c r="K264" s="71" t="s">
        <v>479</v>
      </c>
      <c r="L264" s="66" t="s">
        <v>213</v>
      </c>
      <c r="M264" s="74" t="s">
        <v>784</v>
      </c>
      <c r="N264" s="33" t="s">
        <v>0</v>
      </c>
      <c r="O264" s="63"/>
      <c r="P264" s="75"/>
      <c r="Q264" s="80"/>
      <c r="R264" s="71"/>
      <c r="S264" s="66"/>
      <c r="T264" s="69"/>
      <c r="U264" s="33"/>
      <c r="V264" s="63"/>
      <c r="W264" s="75"/>
      <c r="X264" s="101" t="s">
        <v>5</v>
      </c>
      <c r="Y264" s="71" t="s">
        <v>569</v>
      </c>
      <c r="Z264" s="66" t="s">
        <v>213</v>
      </c>
      <c r="AA264" s="69" t="s">
        <v>1044</v>
      </c>
      <c r="AB264" s="33">
        <v>3150</v>
      </c>
      <c r="AC264" s="73">
        <v>0</v>
      </c>
      <c r="AD264" s="68" t="s">
        <v>29</v>
      </c>
      <c r="AE264" s="80"/>
      <c r="AF264" s="71"/>
      <c r="AG264" s="66"/>
      <c r="AH264" s="69"/>
      <c r="AI264" s="33"/>
      <c r="AJ264" s="63"/>
      <c r="AK264" s="75"/>
      <c r="AL264" s="80"/>
      <c r="AM264" s="71" t="s">
        <v>479</v>
      </c>
      <c r="AN264" s="66" t="s">
        <v>213</v>
      </c>
      <c r="AO264" s="74" t="s">
        <v>784</v>
      </c>
      <c r="AP264" s="33" t="s">
        <v>0</v>
      </c>
      <c r="AQ264" s="63"/>
      <c r="AR264" s="75"/>
      <c r="AT264" s="90"/>
      <c r="AU264" s="90"/>
      <c r="AW264" s="118"/>
      <c r="AX264" s="119"/>
      <c r="AY264" s="120"/>
      <c r="AZ264" s="121"/>
      <c r="BA264" s="122"/>
      <c r="BB264" s="123"/>
      <c r="BC264" s="124"/>
      <c r="BD264" s="113"/>
      <c r="BE264" s="118"/>
      <c r="BF264" s="119"/>
      <c r="BG264" s="120"/>
      <c r="BH264" s="121"/>
      <c r="BI264" s="122"/>
      <c r="BJ264" s="123"/>
      <c r="BK264" s="121"/>
      <c r="BL264" s="124">
        <f>IF(COUNTIF(AC265,{"&gt;0","&lt;0"}),0,COUNTIF(AJ264,{"&gt;0","&lt;0"}))</f>
        <v>0</v>
      </c>
    </row>
    <row r="265" spans="1:64" ht="29.1" customHeight="1">
      <c r="A265" t="s">
        <v>967</v>
      </c>
      <c r="B265" s="16"/>
      <c r="C265" s="80"/>
      <c r="D265" s="71"/>
      <c r="E265" s="66"/>
      <c r="F265" s="69"/>
      <c r="G265" s="33"/>
      <c r="H265" s="63"/>
      <c r="I265" s="75"/>
      <c r="J265" s="80"/>
      <c r="K265" s="71"/>
      <c r="L265" s="66"/>
      <c r="M265" s="69"/>
      <c r="N265" s="33"/>
      <c r="O265" s="63"/>
      <c r="P265" s="75"/>
      <c r="Q265" s="80"/>
      <c r="R265" s="71"/>
      <c r="S265" s="66"/>
      <c r="T265" s="69"/>
      <c r="U265" s="33"/>
      <c r="V265" s="63"/>
      <c r="W265" s="75"/>
      <c r="X265" s="80"/>
      <c r="Y265" s="71"/>
      <c r="Z265" s="66"/>
      <c r="AA265" s="69"/>
      <c r="AB265" s="33"/>
      <c r="AC265" s="63"/>
      <c r="AD265" s="75"/>
      <c r="AE265" s="80"/>
      <c r="AF265" s="71"/>
      <c r="AG265" s="66"/>
      <c r="AH265" s="69"/>
      <c r="AI265" s="33"/>
      <c r="AJ265" s="63"/>
      <c r="AK265" s="75"/>
      <c r="AL265" s="80"/>
      <c r="AM265" s="71"/>
      <c r="AN265" s="66"/>
      <c r="AO265" s="69"/>
      <c r="AP265" s="33"/>
      <c r="AQ265" s="63"/>
      <c r="AR265" s="75"/>
      <c r="AT265" s="90"/>
      <c r="AU265" s="90"/>
      <c r="AW265" s="118"/>
      <c r="AX265" s="119"/>
      <c r="AY265" s="120"/>
      <c r="AZ265" s="121"/>
      <c r="BA265" s="122"/>
      <c r="BB265" s="123"/>
      <c r="BC265" s="124"/>
      <c r="BD265" s="113"/>
      <c r="BE265" s="118"/>
      <c r="BF265" s="119"/>
      <c r="BG265" s="120"/>
      <c r="BH265" s="121"/>
      <c r="BI265" s="122"/>
      <c r="BJ265" s="123"/>
      <c r="BK265" s="121"/>
      <c r="BL265" s="124"/>
    </row>
    <row r="266" spans="1:64" ht="29.1" customHeight="1">
      <c r="A266" t="s">
        <v>967</v>
      </c>
      <c r="B266" s="16"/>
      <c r="C266" s="80"/>
      <c r="D266" s="71"/>
      <c r="E266" s="66"/>
      <c r="F266" s="69"/>
      <c r="G266" s="33"/>
      <c r="H266" s="63"/>
      <c r="I266" s="75"/>
      <c r="J266" s="80"/>
      <c r="K266" s="71"/>
      <c r="L266" s="66"/>
      <c r="M266" s="69"/>
      <c r="N266" s="33"/>
      <c r="O266" s="63"/>
      <c r="P266" s="75"/>
      <c r="Q266" s="80"/>
      <c r="R266" s="71"/>
      <c r="S266" s="66"/>
      <c r="T266" s="69"/>
      <c r="U266" s="33"/>
      <c r="V266" s="63"/>
      <c r="W266" s="75"/>
      <c r="X266" s="80"/>
      <c r="Y266" s="71"/>
      <c r="Z266" s="66"/>
      <c r="AA266" s="69"/>
      <c r="AB266" s="33"/>
      <c r="AC266" s="63"/>
      <c r="AD266" s="75"/>
      <c r="AE266" s="80"/>
      <c r="AF266" s="71"/>
      <c r="AG266" s="66"/>
      <c r="AH266" s="69"/>
      <c r="AI266" s="33"/>
      <c r="AJ266" s="63"/>
      <c r="AK266" s="75"/>
      <c r="AL266" s="80"/>
      <c r="AM266" s="71"/>
      <c r="AN266" s="66"/>
      <c r="AO266" s="69"/>
      <c r="AP266" s="33"/>
      <c r="AQ266" s="63"/>
      <c r="AR266" s="75"/>
      <c r="AT266" s="90"/>
      <c r="AU266" s="90"/>
      <c r="AW266" s="118"/>
      <c r="AX266" s="119"/>
      <c r="AY266" s="120"/>
      <c r="AZ266" s="121"/>
      <c r="BA266" s="122"/>
      <c r="BB266" s="123"/>
      <c r="BC266" s="124"/>
      <c r="BD266" s="113"/>
      <c r="BE266" s="118"/>
      <c r="BF266" s="119"/>
      <c r="BG266" s="120"/>
      <c r="BH266" s="121"/>
      <c r="BI266" s="122"/>
      <c r="BJ266" s="123"/>
      <c r="BK266" s="121"/>
      <c r="BL266" s="124"/>
    </row>
    <row r="267" spans="1:64" ht="29.1" customHeight="1">
      <c r="A267" t="s">
        <v>967</v>
      </c>
      <c r="B267" s="16"/>
      <c r="C267" s="80"/>
      <c r="D267" s="71"/>
      <c r="E267" s="66"/>
      <c r="F267" s="69"/>
      <c r="G267" s="33"/>
      <c r="H267" s="63"/>
      <c r="I267" s="75"/>
      <c r="J267" s="80"/>
      <c r="K267" s="71"/>
      <c r="L267" s="66"/>
      <c r="M267" s="69"/>
      <c r="N267" s="33"/>
      <c r="O267" s="63"/>
      <c r="P267" s="75"/>
      <c r="Q267" s="80"/>
      <c r="R267" s="71"/>
      <c r="S267" s="66"/>
      <c r="T267" s="69"/>
      <c r="U267" s="33"/>
      <c r="V267" s="63"/>
      <c r="W267" s="75"/>
      <c r="X267" s="80"/>
      <c r="Y267" s="71"/>
      <c r="Z267" s="66"/>
      <c r="AA267" s="69"/>
      <c r="AB267" s="33"/>
      <c r="AC267" s="63"/>
      <c r="AD267" s="75"/>
      <c r="AE267" s="80"/>
      <c r="AF267" s="71"/>
      <c r="AG267" s="66"/>
      <c r="AH267" s="69"/>
      <c r="AI267" s="33"/>
      <c r="AJ267" s="63"/>
      <c r="AK267" s="75"/>
      <c r="AL267" s="80"/>
      <c r="AM267" s="71"/>
      <c r="AN267" s="66"/>
      <c r="AO267" s="69"/>
      <c r="AP267" s="33"/>
      <c r="AQ267" s="63"/>
      <c r="AR267" s="75"/>
      <c r="AT267" s="90"/>
      <c r="AU267" s="90"/>
      <c r="AW267" s="118"/>
      <c r="AX267" s="119"/>
      <c r="AY267" s="120"/>
      <c r="AZ267" s="121"/>
      <c r="BA267" s="122"/>
      <c r="BB267" s="123"/>
      <c r="BC267" s="124"/>
      <c r="BD267" s="113"/>
      <c r="BE267" s="118"/>
      <c r="BF267" s="119"/>
      <c r="BG267" s="120"/>
      <c r="BH267" s="121"/>
      <c r="BI267" s="122"/>
      <c r="BJ267" s="123"/>
      <c r="BK267" s="121"/>
      <c r="BL267" s="124"/>
    </row>
    <row r="268" spans="1:64" ht="29.1" customHeight="1">
      <c r="A268" t="s">
        <v>967</v>
      </c>
      <c r="B268" s="16"/>
      <c r="C268" s="80"/>
      <c r="D268" s="71"/>
      <c r="E268" s="66"/>
      <c r="F268" s="69"/>
      <c r="G268" s="33"/>
      <c r="H268" s="63"/>
      <c r="I268" s="75"/>
      <c r="J268" s="80"/>
      <c r="K268" s="71"/>
      <c r="L268" s="66"/>
      <c r="M268" s="69"/>
      <c r="N268" s="33"/>
      <c r="O268" s="63"/>
      <c r="P268" s="75"/>
      <c r="Q268" s="80"/>
      <c r="R268" s="71"/>
      <c r="S268" s="66"/>
      <c r="T268" s="69"/>
      <c r="U268" s="33"/>
      <c r="V268" s="63"/>
      <c r="W268" s="75"/>
      <c r="X268" s="80"/>
      <c r="Y268" s="71"/>
      <c r="Z268" s="66"/>
      <c r="AA268" s="69"/>
      <c r="AB268" s="33"/>
      <c r="AC268" s="63"/>
      <c r="AD268" s="75"/>
      <c r="AE268" s="80"/>
      <c r="AF268" s="71"/>
      <c r="AG268" s="66"/>
      <c r="AH268" s="69"/>
      <c r="AI268" s="33"/>
      <c r="AJ268" s="63"/>
      <c r="AK268" s="75"/>
      <c r="AL268" s="80"/>
      <c r="AM268" s="71"/>
      <c r="AN268" s="66"/>
      <c r="AO268" s="69"/>
      <c r="AP268" s="33"/>
      <c r="AQ268" s="63"/>
      <c r="AR268" s="75"/>
      <c r="AT268" s="90"/>
      <c r="AU268" s="90"/>
      <c r="AW268" s="118"/>
      <c r="AX268" s="119"/>
      <c r="AY268" s="120"/>
      <c r="AZ268" s="121"/>
      <c r="BA268" s="122"/>
      <c r="BB268" s="123"/>
      <c r="BC268" s="124"/>
      <c r="BD268" s="113"/>
      <c r="BE268" s="118"/>
      <c r="BF268" s="119"/>
      <c r="BG268" s="120"/>
      <c r="BH268" s="121"/>
      <c r="BI268" s="122"/>
      <c r="BJ268" s="123"/>
      <c r="BK268" s="121"/>
      <c r="BL268" s="124"/>
    </row>
    <row r="269" spans="1:64" ht="29.1" customHeight="1">
      <c r="A269" t="s">
        <v>967</v>
      </c>
      <c r="B269" s="16"/>
      <c r="C269" s="80"/>
      <c r="D269" s="71"/>
      <c r="E269" s="66"/>
      <c r="F269" s="69"/>
      <c r="G269" s="33"/>
      <c r="H269" s="63"/>
      <c r="I269" s="75"/>
      <c r="J269" s="80"/>
      <c r="K269" s="71"/>
      <c r="L269" s="66"/>
      <c r="M269" s="69"/>
      <c r="N269" s="33"/>
      <c r="O269" s="63"/>
      <c r="P269" s="75"/>
      <c r="Q269" s="80"/>
      <c r="R269" s="71"/>
      <c r="S269" s="66"/>
      <c r="T269" s="69"/>
      <c r="U269" s="33"/>
      <c r="V269" s="63"/>
      <c r="W269" s="75"/>
      <c r="X269" s="80"/>
      <c r="Y269" s="71"/>
      <c r="Z269" s="66"/>
      <c r="AA269" s="69"/>
      <c r="AB269" s="33"/>
      <c r="AC269" s="63"/>
      <c r="AD269" s="75"/>
      <c r="AE269" s="80"/>
      <c r="AF269" s="71"/>
      <c r="AG269" s="66"/>
      <c r="AH269" s="69"/>
      <c r="AI269" s="33"/>
      <c r="AJ269" s="63"/>
      <c r="AK269" s="75"/>
      <c r="AL269" s="80"/>
      <c r="AM269" s="71"/>
      <c r="AN269" s="66"/>
      <c r="AO269" s="69"/>
      <c r="AP269" s="33"/>
      <c r="AQ269" s="63"/>
      <c r="AR269" s="75"/>
      <c r="AT269" s="90"/>
      <c r="AU269" s="90"/>
      <c r="AW269" s="118"/>
      <c r="AX269" s="119"/>
      <c r="AY269" s="120"/>
      <c r="AZ269" s="121"/>
      <c r="BA269" s="122"/>
      <c r="BB269" s="123"/>
      <c r="BC269" s="124"/>
      <c r="BD269" s="113"/>
      <c r="BE269" s="118"/>
      <c r="BF269" s="119"/>
      <c r="BG269" s="120"/>
      <c r="BH269" s="121"/>
      <c r="BI269" s="122"/>
      <c r="BJ269" s="123"/>
      <c r="BK269" s="121"/>
      <c r="BL269" s="124"/>
    </row>
    <row r="270" spans="1:64" ht="29.1" customHeight="1">
      <c r="A270" t="s">
        <v>967</v>
      </c>
      <c r="B270" s="16"/>
      <c r="C270" s="80"/>
      <c r="D270" s="71"/>
      <c r="E270" s="66"/>
      <c r="F270" s="69"/>
      <c r="G270" s="33"/>
      <c r="H270" s="63"/>
      <c r="I270" s="75"/>
      <c r="J270" s="80"/>
      <c r="K270" s="71"/>
      <c r="L270" s="66"/>
      <c r="M270" s="69"/>
      <c r="N270" s="33"/>
      <c r="O270" s="63"/>
      <c r="P270" s="75"/>
      <c r="Q270" s="80"/>
      <c r="R270" s="71"/>
      <c r="S270" s="66"/>
      <c r="T270" s="69"/>
      <c r="U270" s="33"/>
      <c r="V270" s="63"/>
      <c r="W270" s="75"/>
      <c r="X270" s="80"/>
      <c r="Y270" s="71"/>
      <c r="Z270" s="66"/>
      <c r="AA270" s="69"/>
      <c r="AB270" s="33"/>
      <c r="AC270" s="63"/>
      <c r="AD270" s="75"/>
      <c r="AE270" s="80"/>
      <c r="AF270" s="71"/>
      <c r="AG270" s="66"/>
      <c r="AH270" s="69"/>
      <c r="AI270" s="33"/>
      <c r="AJ270" s="63"/>
      <c r="AK270" s="75"/>
      <c r="AL270" s="80"/>
      <c r="AM270" s="71"/>
      <c r="AN270" s="66"/>
      <c r="AO270" s="69"/>
      <c r="AP270" s="33"/>
      <c r="AQ270" s="63"/>
      <c r="AR270" s="75"/>
      <c r="AT270" s="90"/>
      <c r="AU270" s="90"/>
      <c r="AW270" s="118"/>
      <c r="AX270" s="119"/>
      <c r="AY270" s="120"/>
      <c r="AZ270" s="121"/>
      <c r="BA270" s="122"/>
      <c r="BB270" s="123"/>
      <c r="BC270" s="124"/>
      <c r="BD270" s="113"/>
      <c r="BE270" s="118"/>
      <c r="BF270" s="119"/>
      <c r="BG270" s="120"/>
      <c r="BH270" s="121"/>
      <c r="BI270" s="122"/>
      <c r="BJ270" s="123"/>
      <c r="BK270" s="121"/>
      <c r="BL270" s="124"/>
    </row>
    <row r="271" spans="1:64" ht="29.1" customHeight="1">
      <c r="A271" t="s">
        <v>967</v>
      </c>
      <c r="B271" s="16"/>
      <c r="C271" s="80"/>
      <c r="D271" s="71"/>
      <c r="E271" s="66"/>
      <c r="F271" s="69"/>
      <c r="G271" s="33"/>
      <c r="H271" s="63"/>
      <c r="I271" s="75"/>
      <c r="J271" s="80"/>
      <c r="K271" s="71"/>
      <c r="L271" s="66"/>
      <c r="M271" s="69"/>
      <c r="N271" s="33"/>
      <c r="O271" s="63"/>
      <c r="P271" s="75"/>
      <c r="Q271" s="80"/>
      <c r="R271" s="71"/>
      <c r="S271" s="66"/>
      <c r="T271" s="69"/>
      <c r="U271" s="33"/>
      <c r="V271" s="63"/>
      <c r="W271" s="75"/>
      <c r="X271" s="80"/>
      <c r="Y271" s="71"/>
      <c r="Z271" s="66"/>
      <c r="AA271" s="69"/>
      <c r="AB271" s="33"/>
      <c r="AC271" s="63"/>
      <c r="AD271" s="75"/>
      <c r="AE271" s="80"/>
      <c r="AF271" s="71"/>
      <c r="AG271" s="66"/>
      <c r="AH271" s="69"/>
      <c r="AI271" s="33"/>
      <c r="AJ271" s="63"/>
      <c r="AK271" s="75"/>
      <c r="AL271" s="80"/>
      <c r="AM271" s="71"/>
      <c r="AN271" s="66"/>
      <c r="AO271" s="69"/>
      <c r="AP271" s="33"/>
      <c r="AQ271" s="63"/>
      <c r="AR271" s="75"/>
      <c r="AT271" s="90"/>
      <c r="AU271" s="90"/>
      <c r="AW271" s="118"/>
      <c r="AX271" s="119"/>
      <c r="AY271" s="120"/>
      <c r="AZ271" s="121"/>
      <c r="BA271" s="122"/>
      <c r="BB271" s="123"/>
      <c r="BC271" s="124"/>
      <c r="BD271" s="113"/>
      <c r="BE271" s="118"/>
      <c r="BF271" s="119"/>
      <c r="BG271" s="120"/>
      <c r="BH271" s="121"/>
      <c r="BI271" s="122"/>
      <c r="BJ271" s="123"/>
      <c r="BK271" s="121"/>
      <c r="BL271" s="124"/>
    </row>
    <row r="272" spans="1:64" ht="29.1" customHeight="1">
      <c r="A272" t="s">
        <v>967</v>
      </c>
      <c r="B272" s="16"/>
      <c r="C272" s="80"/>
      <c r="D272" s="71"/>
      <c r="E272" s="66"/>
      <c r="F272" s="69"/>
      <c r="G272" s="33"/>
      <c r="H272" s="63"/>
      <c r="I272" s="75"/>
      <c r="J272" s="80"/>
      <c r="K272" s="71"/>
      <c r="L272" s="66"/>
      <c r="M272" s="69"/>
      <c r="N272" s="33"/>
      <c r="O272" s="63"/>
      <c r="P272" s="75"/>
      <c r="Q272" s="80"/>
      <c r="R272" s="71"/>
      <c r="S272" s="66"/>
      <c r="T272" s="69"/>
      <c r="U272" s="33"/>
      <c r="V272" s="63"/>
      <c r="W272" s="75"/>
      <c r="X272" s="80"/>
      <c r="Y272" s="71"/>
      <c r="Z272" s="66"/>
      <c r="AA272" s="69"/>
      <c r="AB272" s="33"/>
      <c r="AC272" s="63"/>
      <c r="AD272" s="75"/>
      <c r="AE272" s="80"/>
      <c r="AF272" s="71"/>
      <c r="AG272" s="66"/>
      <c r="AH272" s="69"/>
      <c r="AI272" s="33"/>
      <c r="AJ272" s="63"/>
      <c r="AK272" s="75"/>
      <c r="AL272" s="80"/>
      <c r="AM272" s="71"/>
      <c r="AN272" s="66"/>
      <c r="AO272" s="69"/>
      <c r="AP272" s="33"/>
      <c r="AQ272" s="63"/>
      <c r="AR272" s="75"/>
      <c r="AT272" s="90"/>
      <c r="AU272" s="90"/>
      <c r="AW272" s="118"/>
      <c r="AX272" s="119"/>
      <c r="AY272" s="120"/>
      <c r="AZ272" s="121"/>
      <c r="BA272" s="122"/>
      <c r="BB272" s="123"/>
      <c r="BC272" s="124"/>
      <c r="BD272" s="113"/>
      <c r="BE272" s="118"/>
      <c r="BF272" s="119"/>
      <c r="BG272" s="120"/>
      <c r="BH272" s="121"/>
      <c r="BI272" s="122"/>
      <c r="BJ272" s="123"/>
      <c r="BK272" s="121"/>
      <c r="BL272" s="124"/>
    </row>
    <row r="273" spans="1:64" ht="29.1" customHeight="1">
      <c r="A273" t="s">
        <v>967</v>
      </c>
      <c r="B273" s="16"/>
      <c r="C273" s="64"/>
      <c r="D273" s="71"/>
      <c r="E273" s="66"/>
      <c r="F273" s="32" t="s">
        <v>68</v>
      </c>
      <c r="G273" s="33">
        <f>SUM(G259:G271)</f>
        <v>2250</v>
      </c>
      <c r="H273" s="262">
        <f>SUM(H259:H271)</f>
        <v>0</v>
      </c>
      <c r="I273" s="263"/>
      <c r="J273" s="76"/>
      <c r="K273" s="71"/>
      <c r="L273" s="66"/>
      <c r="M273" s="32" t="s">
        <v>68</v>
      </c>
      <c r="N273" s="33">
        <f>SUM(N259:N271)</f>
        <v>0</v>
      </c>
      <c r="O273" s="262">
        <f>SUM(O259:O271)</f>
        <v>0</v>
      </c>
      <c r="P273" s="263"/>
      <c r="Q273" s="76"/>
      <c r="R273" s="71" t="s">
        <v>29</v>
      </c>
      <c r="S273" s="66"/>
      <c r="T273" s="32" t="s">
        <v>68</v>
      </c>
      <c r="U273" s="33">
        <f>SUM(U259:U271)</f>
        <v>3400</v>
      </c>
      <c r="V273" s="262">
        <f>SUM(V259:V271)</f>
        <v>0</v>
      </c>
      <c r="W273" s="263"/>
      <c r="X273" s="76"/>
      <c r="Y273" s="71" t="s">
        <v>29</v>
      </c>
      <c r="Z273" s="66"/>
      <c r="AA273" s="32" t="s">
        <v>68</v>
      </c>
      <c r="AB273" s="33">
        <f>SUM(AB259:AB271)</f>
        <v>11650</v>
      </c>
      <c r="AC273" s="262">
        <f>SUM(AC259:AC271)</f>
        <v>0</v>
      </c>
      <c r="AD273" s="263"/>
      <c r="AE273" s="76"/>
      <c r="AF273" s="71" t="s">
        <v>29</v>
      </c>
      <c r="AG273" s="66"/>
      <c r="AH273" s="32" t="s">
        <v>68</v>
      </c>
      <c r="AI273" s="33">
        <f>SUM(AI259:AI271)</f>
        <v>1400</v>
      </c>
      <c r="AJ273" s="262">
        <f>SUM(AJ259:AJ271)</f>
        <v>0</v>
      </c>
      <c r="AK273" s="263"/>
      <c r="AL273" s="76"/>
      <c r="AM273" s="71" t="s">
        <v>29</v>
      </c>
      <c r="AN273" s="66"/>
      <c r="AO273" s="32" t="s">
        <v>496</v>
      </c>
      <c r="AP273" s="33">
        <f>SUM(AP259:AP271)</f>
        <v>0</v>
      </c>
      <c r="AQ273" s="262">
        <f>SUM(AQ259:AQ271)</f>
        <v>0</v>
      </c>
      <c r="AR273" s="263"/>
      <c r="AT273" s="90"/>
      <c r="AU273" s="90"/>
      <c r="AW273" s="118"/>
      <c r="AX273" s="119"/>
      <c r="AY273" s="120"/>
      <c r="AZ273" s="121"/>
      <c r="BA273" s="122"/>
      <c r="BB273" s="123"/>
      <c r="BC273" s="124"/>
      <c r="BD273" s="113"/>
      <c r="BE273" s="118"/>
      <c r="BF273" s="119"/>
      <c r="BG273" s="120"/>
      <c r="BH273" s="121"/>
      <c r="BI273" s="122"/>
      <c r="BJ273" s="123"/>
      <c r="BK273" s="121"/>
      <c r="BL273" s="124"/>
    </row>
    <row r="274" spans="1:64" ht="29.1" customHeight="1">
      <c r="A274" t="s">
        <v>967</v>
      </c>
      <c r="B274" s="16"/>
      <c r="C274" s="80"/>
      <c r="D274" s="71"/>
      <c r="E274" s="66"/>
      <c r="F274" s="69"/>
      <c r="G274" s="33"/>
      <c r="H274" s="63"/>
      <c r="I274" s="75"/>
      <c r="J274" s="80"/>
      <c r="K274" s="71"/>
      <c r="L274" s="66"/>
      <c r="M274" s="69"/>
      <c r="N274" s="33"/>
      <c r="O274" s="63"/>
      <c r="P274" s="75"/>
      <c r="Q274" s="80"/>
      <c r="R274" s="71"/>
      <c r="S274" s="66"/>
      <c r="T274" s="69"/>
      <c r="U274" s="33"/>
      <c r="V274" s="63"/>
      <c r="W274" s="75"/>
      <c r="X274" s="80"/>
      <c r="Y274" s="71"/>
      <c r="Z274" s="66"/>
      <c r="AA274" s="69"/>
      <c r="AB274" s="33"/>
      <c r="AC274" s="63"/>
      <c r="AD274" s="75"/>
      <c r="AE274" s="80"/>
      <c r="AF274" s="71"/>
      <c r="AG274" s="66"/>
      <c r="AH274" s="69"/>
      <c r="AI274" s="33"/>
      <c r="AJ274" s="63"/>
      <c r="AK274" s="75"/>
      <c r="AL274" s="80"/>
      <c r="AM274" s="71"/>
      <c r="AN274" s="66"/>
      <c r="AO274" s="69"/>
      <c r="AP274" s="33"/>
      <c r="AQ274" s="63"/>
      <c r="AR274" s="75"/>
      <c r="AT274" s="90"/>
      <c r="AU274" s="90"/>
      <c r="AW274" s="118"/>
      <c r="AX274" s="119"/>
      <c r="AY274" s="120"/>
      <c r="AZ274" s="121"/>
      <c r="BA274" s="122"/>
      <c r="BB274" s="123"/>
      <c r="BC274" s="124"/>
      <c r="BD274" s="113"/>
      <c r="BE274" s="118"/>
      <c r="BF274" s="119"/>
      <c r="BG274" s="120"/>
      <c r="BH274" s="121"/>
      <c r="BI274" s="122"/>
      <c r="BJ274" s="123"/>
      <c r="BK274" s="121"/>
      <c r="BL274" s="124"/>
    </row>
    <row r="275" spans="1:64" ht="29.1" customHeight="1">
      <c r="A275" t="s">
        <v>967</v>
      </c>
      <c r="B275" s="16"/>
      <c r="C275" s="80"/>
      <c r="D275" s="71"/>
      <c r="E275" s="66"/>
      <c r="F275" s="69"/>
      <c r="G275" s="33"/>
      <c r="H275" s="63"/>
      <c r="I275" s="75"/>
      <c r="J275" s="80"/>
      <c r="K275" s="71"/>
      <c r="L275" s="66"/>
      <c r="M275" s="69"/>
      <c r="N275" s="33"/>
      <c r="O275" s="63"/>
      <c r="P275" s="75"/>
      <c r="Q275" s="80"/>
      <c r="R275" s="71"/>
      <c r="S275" s="66"/>
      <c r="T275" s="69"/>
      <c r="U275" s="33"/>
      <c r="V275" s="63"/>
      <c r="W275" s="75"/>
      <c r="X275" s="80"/>
      <c r="Y275" s="71"/>
      <c r="Z275" s="66"/>
      <c r="AA275" s="69"/>
      <c r="AB275" s="33"/>
      <c r="AC275" s="63"/>
      <c r="AD275" s="75"/>
      <c r="AE275" s="80"/>
      <c r="AF275" s="71"/>
      <c r="AG275" s="66"/>
      <c r="AH275" s="69"/>
      <c r="AI275" s="33"/>
      <c r="AJ275" s="63"/>
      <c r="AK275" s="75"/>
      <c r="AL275" s="80"/>
      <c r="AM275" s="71"/>
      <c r="AN275" s="66"/>
      <c r="AO275" s="69"/>
      <c r="AP275" s="33"/>
      <c r="AQ275" s="63"/>
      <c r="AR275" s="75"/>
      <c r="AT275" s="90"/>
      <c r="AU275" s="90"/>
      <c r="AW275" s="118"/>
      <c r="AX275" s="119"/>
      <c r="AY275" s="120"/>
      <c r="AZ275" s="121"/>
      <c r="BA275" s="122"/>
      <c r="BB275" s="123"/>
      <c r="BC275" s="124"/>
      <c r="BD275" s="113"/>
      <c r="BE275" s="118"/>
      <c r="BF275" s="119"/>
      <c r="BG275" s="120"/>
      <c r="BH275" s="121"/>
      <c r="BI275" s="122"/>
      <c r="BJ275" s="123"/>
      <c r="BK275" s="121"/>
      <c r="BL275" s="124"/>
    </row>
    <row r="276" spans="1:64" ht="29.1" customHeight="1">
      <c r="A276" t="s">
        <v>967</v>
      </c>
      <c r="B276" s="16"/>
      <c r="C276" s="80"/>
      <c r="D276" s="71"/>
      <c r="E276" s="66"/>
      <c r="F276" s="69"/>
      <c r="G276" s="33"/>
      <c r="H276" s="63"/>
      <c r="I276" s="75"/>
      <c r="J276" s="80"/>
      <c r="K276" s="71"/>
      <c r="L276" s="66"/>
      <c r="M276" s="69"/>
      <c r="N276" s="33"/>
      <c r="O276" s="63"/>
      <c r="P276" s="75"/>
      <c r="Q276" s="80"/>
      <c r="R276" s="71"/>
      <c r="S276" s="66"/>
      <c r="T276" s="69"/>
      <c r="U276" s="33"/>
      <c r="V276" s="63"/>
      <c r="W276" s="75"/>
      <c r="X276" s="80"/>
      <c r="Y276" s="71"/>
      <c r="Z276" s="66"/>
      <c r="AA276" s="69"/>
      <c r="AB276" s="33"/>
      <c r="AC276" s="63"/>
      <c r="AD276" s="75"/>
      <c r="AE276" s="80"/>
      <c r="AF276" s="71"/>
      <c r="AG276" s="66"/>
      <c r="AH276" s="69"/>
      <c r="AI276" s="33"/>
      <c r="AJ276" s="63"/>
      <c r="AK276" s="75"/>
      <c r="AL276" s="279" t="s">
        <v>503</v>
      </c>
      <c r="AM276" s="280"/>
      <c r="AN276" s="280"/>
      <c r="AO276" s="280"/>
      <c r="AP276" s="280"/>
      <c r="AQ276" s="280"/>
      <c r="AR276" s="281"/>
      <c r="AT276" s="90"/>
      <c r="AU276" s="90"/>
      <c r="AW276" s="118"/>
      <c r="AX276" s="119"/>
      <c r="AY276" s="120"/>
      <c r="AZ276" s="121"/>
      <c r="BA276" s="122"/>
      <c r="BB276" s="123"/>
      <c r="BC276" s="124"/>
      <c r="BD276" s="113"/>
      <c r="BE276" s="118"/>
      <c r="BF276" s="119"/>
      <c r="BG276" s="120"/>
      <c r="BH276" s="121"/>
      <c r="BI276" s="122"/>
      <c r="BJ276" s="123"/>
      <c r="BK276" s="121"/>
      <c r="BL276" s="124"/>
    </row>
    <row r="277" spans="1:64" ht="29.1" customHeight="1">
      <c r="A277" t="s">
        <v>967</v>
      </c>
      <c r="B277" s="16"/>
      <c r="C277" s="80"/>
      <c r="D277" s="71"/>
      <c r="E277" s="66"/>
      <c r="F277" s="69"/>
      <c r="G277" s="33"/>
      <c r="H277" s="63"/>
      <c r="I277" s="75"/>
      <c r="J277" s="80"/>
      <c r="K277" s="71"/>
      <c r="L277" s="66"/>
      <c r="M277" s="69"/>
      <c r="N277" s="33"/>
      <c r="O277" s="63"/>
      <c r="P277" s="75"/>
      <c r="Q277" s="80"/>
      <c r="R277" s="71"/>
      <c r="S277" s="66"/>
      <c r="T277" s="69"/>
      <c r="U277" s="33"/>
      <c r="V277" s="63"/>
      <c r="W277" s="75"/>
      <c r="X277" s="80"/>
      <c r="Y277" s="71"/>
      <c r="Z277" s="66"/>
      <c r="AA277" s="69"/>
      <c r="AB277" s="33"/>
      <c r="AC277" s="63"/>
      <c r="AD277" s="75"/>
      <c r="AE277" s="80"/>
      <c r="AF277" s="71"/>
      <c r="AG277" s="66"/>
      <c r="AH277" s="69"/>
      <c r="AI277" s="33"/>
      <c r="AJ277" s="63"/>
      <c r="AK277" s="75"/>
      <c r="AL277" s="80"/>
      <c r="AM277" s="71" t="s">
        <v>785</v>
      </c>
      <c r="AN277" s="66" t="s">
        <v>217</v>
      </c>
      <c r="AO277" s="74" t="s">
        <v>779</v>
      </c>
      <c r="AP277" s="33" t="s">
        <v>0</v>
      </c>
      <c r="AQ277" s="63"/>
      <c r="AR277" s="75"/>
      <c r="AT277" s="90"/>
      <c r="AU277" s="90"/>
      <c r="AW277" s="118"/>
      <c r="AX277" s="119"/>
      <c r="AY277" s="120"/>
      <c r="AZ277" s="121"/>
      <c r="BA277" s="122"/>
      <c r="BB277" s="123"/>
      <c r="BC277" s="124"/>
      <c r="BD277" s="113"/>
      <c r="BE277" s="118"/>
      <c r="BF277" s="119"/>
      <c r="BG277" s="120"/>
      <c r="BH277" s="121"/>
      <c r="BI277" s="122"/>
      <c r="BJ277" s="123"/>
      <c r="BK277" s="121"/>
      <c r="BL277" s="124"/>
    </row>
    <row r="278" spans="1:64" ht="29.1" customHeight="1">
      <c r="A278" t="s">
        <v>967</v>
      </c>
      <c r="B278" s="16"/>
      <c r="C278" s="80"/>
      <c r="D278" s="71"/>
      <c r="E278" s="66"/>
      <c r="F278" s="69"/>
      <c r="G278" s="33"/>
      <c r="H278" s="63"/>
      <c r="I278" s="75"/>
      <c r="J278" s="80"/>
      <c r="K278" s="71"/>
      <c r="L278" s="66"/>
      <c r="M278" s="69"/>
      <c r="N278" s="33"/>
      <c r="O278" s="63"/>
      <c r="P278" s="75"/>
      <c r="Q278" s="80"/>
      <c r="R278" s="71"/>
      <c r="S278" s="66"/>
      <c r="T278" s="69"/>
      <c r="U278" s="33"/>
      <c r="V278" s="63"/>
      <c r="W278" s="75"/>
      <c r="X278" s="80"/>
      <c r="Y278" s="71"/>
      <c r="Z278" s="66"/>
      <c r="AA278" s="69"/>
      <c r="AB278" s="33"/>
      <c r="AC278" s="63"/>
      <c r="AD278" s="75"/>
      <c r="AE278" s="80"/>
      <c r="AF278" s="71"/>
      <c r="AG278" s="66"/>
      <c r="AH278" s="69"/>
      <c r="AI278" s="33"/>
      <c r="AJ278" s="63"/>
      <c r="AK278" s="75"/>
      <c r="AL278" s="80"/>
      <c r="AM278" s="71" t="s">
        <v>479</v>
      </c>
      <c r="AN278" s="66" t="s">
        <v>218</v>
      </c>
      <c r="AO278" s="74" t="s">
        <v>780</v>
      </c>
      <c r="AP278" s="33" t="s">
        <v>0</v>
      </c>
      <c r="AQ278" s="63"/>
      <c r="AR278" s="75"/>
      <c r="AT278" s="90"/>
      <c r="AU278" s="90"/>
      <c r="AW278" s="118"/>
      <c r="AX278" s="119"/>
      <c r="AY278" s="120"/>
      <c r="AZ278" s="121"/>
      <c r="BA278" s="122"/>
      <c r="BB278" s="123"/>
      <c r="BC278" s="124"/>
      <c r="BD278" s="113"/>
      <c r="BE278" s="118"/>
      <c r="BF278" s="119"/>
      <c r="BG278" s="120"/>
      <c r="BH278" s="121"/>
      <c r="BI278" s="122"/>
      <c r="BJ278" s="123"/>
      <c r="BK278" s="121"/>
      <c r="BL278" s="124"/>
    </row>
    <row r="279" spans="1:64" ht="29.1" customHeight="1">
      <c r="A279" t="s">
        <v>967</v>
      </c>
      <c r="B279" s="16"/>
      <c r="C279" s="80"/>
      <c r="D279" s="71"/>
      <c r="E279" s="66"/>
      <c r="F279" s="69"/>
      <c r="G279" s="33"/>
      <c r="H279" s="63"/>
      <c r="I279" s="75"/>
      <c r="J279" s="80"/>
      <c r="K279" s="71"/>
      <c r="L279" s="66"/>
      <c r="M279" s="69"/>
      <c r="N279" s="33"/>
      <c r="O279" s="63"/>
      <c r="P279" s="75"/>
      <c r="Q279" s="80"/>
      <c r="R279" s="71"/>
      <c r="S279" s="66"/>
      <c r="T279" s="69"/>
      <c r="U279" s="33"/>
      <c r="V279" s="63"/>
      <c r="W279" s="75"/>
      <c r="X279" s="80"/>
      <c r="Y279" s="71"/>
      <c r="Z279" s="66"/>
      <c r="AA279" s="69"/>
      <c r="AB279" s="33"/>
      <c r="AC279" s="63"/>
      <c r="AD279" s="75"/>
      <c r="AE279" s="80"/>
      <c r="AF279" s="71"/>
      <c r="AG279" s="66"/>
      <c r="AH279" s="69"/>
      <c r="AI279" s="33"/>
      <c r="AJ279" s="63"/>
      <c r="AK279" s="75"/>
      <c r="AL279" s="80"/>
      <c r="AM279" s="71" t="s">
        <v>479</v>
      </c>
      <c r="AN279" s="66" t="s">
        <v>219</v>
      </c>
      <c r="AO279" s="74" t="s">
        <v>781</v>
      </c>
      <c r="AP279" s="33" t="s">
        <v>0</v>
      </c>
      <c r="AQ279" s="63"/>
      <c r="AR279" s="75"/>
      <c r="AT279" s="90"/>
      <c r="AU279" s="90"/>
      <c r="AW279" s="118"/>
      <c r="AX279" s="119"/>
      <c r="AY279" s="120"/>
      <c r="AZ279" s="121"/>
      <c r="BA279" s="122"/>
      <c r="BB279" s="123"/>
      <c r="BC279" s="124"/>
      <c r="BD279" s="113"/>
      <c r="BE279" s="118"/>
      <c r="BF279" s="119"/>
      <c r="BG279" s="120"/>
      <c r="BH279" s="121"/>
      <c r="BI279" s="122"/>
      <c r="BJ279" s="123"/>
      <c r="BK279" s="121"/>
      <c r="BL279" s="124"/>
    </row>
    <row r="280" spans="1:64" ht="29.1" customHeight="1">
      <c r="A280" t="s">
        <v>967</v>
      </c>
      <c r="B280" s="16"/>
      <c r="C280" s="80"/>
      <c r="D280" s="71"/>
      <c r="E280" s="66"/>
      <c r="F280" s="69"/>
      <c r="G280" s="33"/>
      <c r="H280" s="63"/>
      <c r="I280" s="75"/>
      <c r="J280" s="80"/>
      <c r="K280" s="71"/>
      <c r="L280" s="66"/>
      <c r="M280" s="69"/>
      <c r="N280" s="33"/>
      <c r="O280" s="63"/>
      <c r="P280" s="75"/>
      <c r="Q280" s="80"/>
      <c r="R280" s="71"/>
      <c r="S280" s="66"/>
      <c r="T280" s="69"/>
      <c r="U280" s="33"/>
      <c r="V280" s="63"/>
      <c r="W280" s="75"/>
      <c r="X280" s="80"/>
      <c r="Y280" s="71"/>
      <c r="Z280" s="66"/>
      <c r="AA280" s="69"/>
      <c r="AB280" s="33"/>
      <c r="AC280" s="63"/>
      <c r="AD280" s="75"/>
      <c r="AE280" s="80"/>
      <c r="AF280" s="71"/>
      <c r="AG280" s="66"/>
      <c r="AH280" s="69"/>
      <c r="AI280" s="33"/>
      <c r="AJ280" s="63"/>
      <c r="AK280" s="75"/>
      <c r="AL280" s="80"/>
      <c r="AM280" s="71" t="s">
        <v>479</v>
      </c>
      <c r="AN280" s="66" t="s">
        <v>220</v>
      </c>
      <c r="AO280" s="69" t="s">
        <v>782</v>
      </c>
      <c r="AP280" s="33" t="s">
        <v>0</v>
      </c>
      <c r="AQ280" s="63"/>
      <c r="AR280" s="75"/>
      <c r="AT280" s="90"/>
      <c r="AU280" s="90"/>
      <c r="AW280" s="118"/>
      <c r="AX280" s="119"/>
      <c r="AY280" s="120"/>
      <c r="AZ280" s="121"/>
      <c r="BA280" s="122"/>
      <c r="BB280" s="123"/>
      <c r="BC280" s="124"/>
      <c r="BD280" s="113"/>
      <c r="BE280" s="118"/>
      <c r="BF280" s="119"/>
      <c r="BG280" s="120"/>
      <c r="BH280" s="121"/>
      <c r="BI280" s="122"/>
      <c r="BJ280" s="123"/>
      <c r="BK280" s="121"/>
      <c r="BL280" s="124"/>
    </row>
    <row r="281" spans="1:64" ht="29.1" customHeight="1">
      <c r="A281" t="s">
        <v>967</v>
      </c>
      <c r="B281" s="16"/>
      <c r="C281" s="80"/>
      <c r="D281" s="71"/>
      <c r="E281" s="66"/>
      <c r="F281" s="69"/>
      <c r="G281" s="33"/>
      <c r="H281" s="63"/>
      <c r="I281" s="75"/>
      <c r="J281" s="80"/>
      <c r="K281" s="71"/>
      <c r="L281" s="66"/>
      <c r="M281" s="69"/>
      <c r="N281" s="33"/>
      <c r="O281" s="63"/>
      <c r="P281" s="75"/>
      <c r="Q281" s="80"/>
      <c r="R281" s="71"/>
      <c r="S281" s="66"/>
      <c r="T281" s="69"/>
      <c r="U281" s="33"/>
      <c r="V281" s="63"/>
      <c r="W281" s="75"/>
      <c r="X281" s="80"/>
      <c r="Y281" s="71"/>
      <c r="Z281" s="66"/>
      <c r="AA281" s="69"/>
      <c r="AB281" s="33"/>
      <c r="AC281" s="63"/>
      <c r="AD281" s="75"/>
      <c r="AE281" s="80"/>
      <c r="AF281" s="71"/>
      <c r="AG281" s="66"/>
      <c r="AH281" s="69"/>
      <c r="AI281" s="33"/>
      <c r="AJ281" s="63"/>
      <c r="AK281" s="75"/>
      <c r="AL281" s="80"/>
      <c r="AM281" s="71"/>
      <c r="AN281" s="66"/>
      <c r="AO281" s="69"/>
      <c r="AP281" s="33"/>
      <c r="AQ281" s="63"/>
      <c r="AR281" s="75"/>
      <c r="AT281" s="90"/>
      <c r="AU281" s="90"/>
      <c r="AW281" s="118"/>
      <c r="AX281" s="119"/>
      <c r="AY281" s="120"/>
      <c r="AZ281" s="121"/>
      <c r="BA281" s="122"/>
      <c r="BB281" s="123"/>
      <c r="BC281" s="124"/>
      <c r="BD281" s="113"/>
      <c r="BE281" s="118"/>
      <c r="BF281" s="119"/>
      <c r="BG281" s="120"/>
      <c r="BH281" s="121"/>
      <c r="BI281" s="122"/>
      <c r="BJ281" s="123"/>
      <c r="BK281" s="121"/>
      <c r="BL281" s="124"/>
    </row>
    <row r="282" spans="1:64" ht="29.1" customHeight="1">
      <c r="A282" t="s">
        <v>967</v>
      </c>
      <c r="B282" s="34">
        <f>SUM(G273,N273,U273,AP273,AB273,AI273,AP282)</f>
        <v>18700</v>
      </c>
      <c r="C282" s="80"/>
      <c r="D282" s="71"/>
      <c r="E282" s="66"/>
      <c r="F282" s="69"/>
      <c r="G282" s="33"/>
      <c r="H282" s="63"/>
      <c r="I282" s="75"/>
      <c r="J282" s="80"/>
      <c r="K282" s="71"/>
      <c r="L282" s="66"/>
      <c r="M282" s="69"/>
      <c r="N282" s="33"/>
      <c r="O282" s="63"/>
      <c r="P282" s="75"/>
      <c r="Q282" s="80"/>
      <c r="R282" s="71"/>
      <c r="S282" s="66"/>
      <c r="T282" s="69"/>
      <c r="U282" s="33"/>
      <c r="V282" s="63"/>
      <c r="W282" s="75"/>
      <c r="X282" s="80"/>
      <c r="Y282" s="71"/>
      <c r="Z282" s="66"/>
      <c r="AA282" s="69"/>
      <c r="AB282" s="33"/>
      <c r="AC282" s="63"/>
      <c r="AD282" s="75"/>
      <c r="AE282" s="80"/>
      <c r="AF282" s="71"/>
      <c r="AG282" s="66"/>
      <c r="AH282" s="69"/>
      <c r="AI282" s="33"/>
      <c r="AJ282" s="63"/>
      <c r="AK282" s="75"/>
      <c r="AL282" s="76"/>
      <c r="AM282" s="71" t="s">
        <v>29</v>
      </c>
      <c r="AN282" s="66"/>
      <c r="AO282" s="32" t="s">
        <v>776</v>
      </c>
      <c r="AP282" s="33">
        <f>SUM(AP277:AP279)</f>
        <v>0</v>
      </c>
      <c r="AQ282" s="262">
        <f>SUM(AQ277:AQ279)</f>
        <v>0</v>
      </c>
      <c r="AR282" s="263"/>
      <c r="AT282" s="91"/>
      <c r="AU282" s="91">
        <f>SUM(BE282:BL282)</f>
        <v>0</v>
      </c>
      <c r="AW282" s="118"/>
      <c r="AX282" s="119"/>
      <c r="AY282" s="120"/>
      <c r="AZ282" s="121"/>
      <c r="BA282" s="122"/>
      <c r="BB282" s="123"/>
      <c r="BC282" s="124"/>
      <c r="BD282" s="113"/>
      <c r="BE282" s="118">
        <f>COUNTIF(H259:H261,{"&gt;0","&lt;0"})</f>
        <v>0</v>
      </c>
      <c r="BF282" s="119"/>
      <c r="BG282" s="120">
        <f>COUNTIF(V259:V261,{"&gt;0","&lt;0"})</f>
        <v>0</v>
      </c>
      <c r="BH282" s="121">
        <f>COUNTIF(AC259:AC265,{"&gt;0","&lt;0"})</f>
        <v>0</v>
      </c>
      <c r="BI282" s="122"/>
      <c r="BJ282" s="123"/>
      <c r="BK282" s="121"/>
      <c r="BL282" s="124">
        <f>SUM(BL259:BL264)</f>
        <v>0</v>
      </c>
    </row>
    <row r="283" spans="1:64" ht="29.1" customHeight="1">
      <c r="A283" t="s">
        <v>967</v>
      </c>
      <c r="B283" s="16"/>
      <c r="C283" s="80"/>
      <c r="D283" s="71"/>
      <c r="E283" s="66"/>
      <c r="F283" s="69"/>
      <c r="G283" s="33"/>
      <c r="H283" s="63"/>
      <c r="I283" s="75"/>
      <c r="J283" s="80"/>
      <c r="K283" s="71"/>
      <c r="L283" s="66"/>
      <c r="M283" s="69"/>
      <c r="N283" s="33"/>
      <c r="O283" s="63"/>
      <c r="P283" s="75"/>
      <c r="Q283" s="80"/>
      <c r="R283" s="71"/>
      <c r="S283" s="66"/>
      <c r="T283" s="69"/>
      <c r="U283" s="33"/>
      <c r="V283" s="63"/>
      <c r="W283" s="75"/>
      <c r="X283" s="80"/>
      <c r="Y283" s="71"/>
      <c r="Z283" s="66"/>
      <c r="AA283" s="69"/>
      <c r="AB283" s="33"/>
      <c r="AC283" s="63"/>
      <c r="AD283" s="75"/>
      <c r="AE283" s="80"/>
      <c r="AF283" s="71"/>
      <c r="AG283" s="66"/>
      <c r="AH283" s="69"/>
      <c r="AI283" s="33"/>
      <c r="AJ283" s="63"/>
      <c r="AK283" s="75"/>
      <c r="AL283" s="80"/>
      <c r="AM283" s="71"/>
      <c r="AN283" s="66"/>
      <c r="AO283" s="69"/>
      <c r="AP283" s="33"/>
      <c r="AQ283" s="63"/>
      <c r="AR283" s="75"/>
      <c r="AT283" s="90"/>
      <c r="AU283" s="90"/>
      <c r="AW283" s="118"/>
      <c r="AX283" s="119"/>
      <c r="AY283" s="120"/>
      <c r="AZ283" s="121"/>
      <c r="BA283" s="122"/>
      <c r="BB283" s="123"/>
      <c r="BC283" s="124"/>
      <c r="BD283" s="113"/>
      <c r="BE283" s="118"/>
      <c r="BF283" s="119"/>
      <c r="BG283" s="120"/>
      <c r="BH283" s="121"/>
      <c r="BI283" s="122"/>
      <c r="BJ283" s="123"/>
      <c r="BK283" s="121"/>
      <c r="BL283" s="124"/>
    </row>
    <row r="284" spans="1:64" ht="29.1" customHeight="1">
      <c r="A284" t="s">
        <v>967</v>
      </c>
      <c r="B284" s="16"/>
      <c r="C284" s="80"/>
      <c r="D284" s="71"/>
      <c r="E284" s="66"/>
      <c r="F284" s="69"/>
      <c r="G284" s="33"/>
      <c r="H284" s="63"/>
      <c r="I284" s="75"/>
      <c r="J284" s="80"/>
      <c r="K284" s="71"/>
      <c r="L284" s="66"/>
      <c r="M284" s="69"/>
      <c r="N284" s="33"/>
      <c r="O284" s="63"/>
      <c r="P284" s="75"/>
      <c r="Q284" s="80"/>
      <c r="R284" s="71"/>
      <c r="S284" s="66"/>
      <c r="T284" s="69"/>
      <c r="U284" s="33"/>
      <c r="V284" s="63"/>
      <c r="W284" s="75"/>
      <c r="X284" s="80"/>
      <c r="Y284" s="71"/>
      <c r="Z284" s="66"/>
      <c r="AA284" s="69"/>
      <c r="AB284" s="33"/>
      <c r="AC284" s="63"/>
      <c r="AD284" s="75"/>
      <c r="AE284" s="80"/>
      <c r="AF284" s="71"/>
      <c r="AG284" s="66"/>
      <c r="AH284" s="69"/>
      <c r="AI284" s="33"/>
      <c r="AJ284" s="63"/>
      <c r="AK284" s="75"/>
      <c r="AL284" s="80"/>
      <c r="AM284" s="71"/>
      <c r="AN284" s="66"/>
      <c r="AO284" s="69"/>
      <c r="AP284" s="33"/>
      <c r="AQ284" s="63"/>
      <c r="AR284" s="75"/>
      <c r="AT284" s="90"/>
      <c r="AU284" s="90"/>
      <c r="AW284" s="118"/>
      <c r="AX284" s="119"/>
      <c r="AY284" s="120"/>
      <c r="AZ284" s="121"/>
      <c r="BA284" s="122"/>
      <c r="BB284" s="123"/>
      <c r="BC284" s="124"/>
      <c r="BD284" s="113"/>
      <c r="BE284" s="118"/>
      <c r="BF284" s="119"/>
      <c r="BG284" s="120"/>
      <c r="BH284" s="121"/>
      <c r="BI284" s="122"/>
      <c r="BJ284" s="123"/>
      <c r="BK284" s="121"/>
      <c r="BL284" s="124"/>
    </row>
    <row r="285" spans="1:64" ht="29.1" customHeight="1">
      <c r="A285" t="s">
        <v>967</v>
      </c>
      <c r="B285" s="16"/>
      <c r="C285" s="80"/>
      <c r="D285" s="71"/>
      <c r="E285" s="66"/>
      <c r="F285" s="69"/>
      <c r="G285" s="33"/>
      <c r="H285" s="63"/>
      <c r="I285" s="75"/>
      <c r="J285" s="80"/>
      <c r="K285" s="71"/>
      <c r="L285" s="66"/>
      <c r="M285" s="69"/>
      <c r="N285" s="33"/>
      <c r="O285" s="63"/>
      <c r="P285" s="75"/>
      <c r="Q285" s="80"/>
      <c r="R285" s="71"/>
      <c r="S285" s="66"/>
      <c r="T285" s="69"/>
      <c r="U285" s="33"/>
      <c r="V285" s="63"/>
      <c r="W285" s="75"/>
      <c r="X285" s="80"/>
      <c r="Y285" s="71"/>
      <c r="Z285" s="66"/>
      <c r="AA285" s="69"/>
      <c r="AB285" s="33"/>
      <c r="AC285" s="63"/>
      <c r="AD285" s="75"/>
      <c r="AE285" s="80"/>
      <c r="AF285" s="71"/>
      <c r="AG285" s="66"/>
      <c r="AH285" s="69"/>
      <c r="AI285" s="33"/>
      <c r="AJ285" s="63"/>
      <c r="AK285" s="75"/>
      <c r="AL285" s="80"/>
      <c r="AM285" s="71"/>
      <c r="AN285" s="66"/>
      <c r="AO285" s="69"/>
      <c r="AP285" s="33"/>
      <c r="AQ285" s="63"/>
      <c r="AR285" s="75"/>
      <c r="AT285" s="90"/>
      <c r="AU285" s="90"/>
      <c r="AW285" s="118"/>
      <c r="AX285" s="119"/>
      <c r="AY285" s="120"/>
      <c r="AZ285" s="121"/>
      <c r="BA285" s="122"/>
      <c r="BB285" s="123"/>
      <c r="BC285" s="124"/>
      <c r="BD285" s="113"/>
      <c r="BE285" s="118"/>
      <c r="BF285" s="119"/>
      <c r="BG285" s="120"/>
      <c r="BH285" s="121"/>
      <c r="BI285" s="122"/>
      <c r="BJ285" s="123"/>
      <c r="BK285" s="121"/>
      <c r="BL285" s="124"/>
    </row>
    <row r="286" spans="1:64" ht="29.1" customHeight="1">
      <c r="A286" t="s">
        <v>967</v>
      </c>
      <c r="B286" s="16"/>
      <c r="C286" s="80"/>
      <c r="D286" s="71"/>
      <c r="E286" s="66"/>
      <c r="F286" s="69"/>
      <c r="G286" s="33"/>
      <c r="H286" s="63"/>
      <c r="I286" s="75"/>
      <c r="J286" s="80"/>
      <c r="K286" s="71"/>
      <c r="L286" s="66"/>
      <c r="M286" s="69"/>
      <c r="N286" s="33"/>
      <c r="O286" s="63"/>
      <c r="P286" s="75"/>
      <c r="Q286" s="80"/>
      <c r="R286" s="71"/>
      <c r="S286" s="66"/>
      <c r="T286" s="69"/>
      <c r="U286" s="33"/>
      <c r="V286" s="63"/>
      <c r="W286" s="75"/>
      <c r="X286" s="80"/>
      <c r="Y286" s="71"/>
      <c r="Z286" s="66"/>
      <c r="AA286" s="69"/>
      <c r="AB286" s="33"/>
      <c r="AC286" s="63"/>
      <c r="AD286" s="75"/>
      <c r="AE286" s="80"/>
      <c r="AF286" s="71"/>
      <c r="AG286" s="66"/>
      <c r="AH286" s="69"/>
      <c r="AI286" s="33"/>
      <c r="AJ286" s="63"/>
      <c r="AK286" s="75"/>
      <c r="AL286" s="80"/>
      <c r="AM286" s="71"/>
      <c r="AN286" s="66"/>
      <c r="AO286" s="69"/>
      <c r="AP286" s="33"/>
      <c r="AQ286" s="63"/>
      <c r="AR286" s="75"/>
      <c r="AT286" s="90"/>
      <c r="AU286" s="90"/>
      <c r="AW286" s="118"/>
      <c r="AX286" s="119"/>
      <c r="AY286" s="120"/>
      <c r="AZ286" s="121"/>
      <c r="BA286" s="122"/>
      <c r="BB286" s="123"/>
      <c r="BC286" s="124"/>
      <c r="BD286" s="113"/>
      <c r="BE286" s="118"/>
      <c r="BF286" s="119"/>
      <c r="BG286" s="120"/>
      <c r="BH286" s="121"/>
      <c r="BI286" s="122"/>
      <c r="BJ286" s="123"/>
      <c r="BK286" s="121"/>
      <c r="BL286" s="124"/>
    </row>
    <row r="287" spans="1:64" ht="29.1" customHeight="1">
      <c r="A287" t="s">
        <v>967</v>
      </c>
      <c r="B287" s="16"/>
      <c r="C287" s="80"/>
      <c r="D287" s="71"/>
      <c r="E287" s="66"/>
      <c r="F287" s="69"/>
      <c r="G287" s="33"/>
      <c r="H287" s="63"/>
      <c r="I287" s="75"/>
      <c r="J287" s="80"/>
      <c r="K287" s="71"/>
      <c r="L287" s="66"/>
      <c r="M287" s="69"/>
      <c r="N287" s="33"/>
      <c r="O287" s="63"/>
      <c r="P287" s="75"/>
      <c r="Q287" s="80"/>
      <c r="R287" s="71"/>
      <c r="S287" s="66"/>
      <c r="T287" s="69"/>
      <c r="U287" s="33"/>
      <c r="V287" s="63"/>
      <c r="W287" s="75"/>
      <c r="X287" s="80"/>
      <c r="Y287" s="71"/>
      <c r="Z287" s="66"/>
      <c r="AA287" s="69"/>
      <c r="AB287" s="33"/>
      <c r="AC287" s="63"/>
      <c r="AD287" s="75"/>
      <c r="AE287" s="80"/>
      <c r="AF287" s="71"/>
      <c r="AG287" s="66"/>
      <c r="AH287" s="69"/>
      <c r="AI287" s="33"/>
      <c r="AJ287" s="63"/>
      <c r="AK287" s="75"/>
      <c r="AL287" s="80"/>
      <c r="AM287" s="71"/>
      <c r="AN287" s="66"/>
      <c r="AO287" s="69"/>
      <c r="AP287" s="33"/>
      <c r="AQ287" s="63"/>
      <c r="AR287" s="75"/>
      <c r="AT287" s="90"/>
      <c r="AU287" s="90"/>
      <c r="AW287" s="118"/>
      <c r="AX287" s="119"/>
      <c r="AY287" s="120"/>
      <c r="AZ287" s="121"/>
      <c r="BA287" s="122"/>
      <c r="BB287" s="123"/>
      <c r="BC287" s="124"/>
      <c r="BD287" s="113"/>
      <c r="BE287" s="118"/>
      <c r="BF287" s="119"/>
      <c r="BG287" s="120"/>
      <c r="BH287" s="121"/>
      <c r="BI287" s="122"/>
      <c r="BJ287" s="123"/>
      <c r="BK287" s="121"/>
      <c r="BL287" s="124"/>
    </row>
    <row r="288" spans="1:64" ht="29.1" customHeight="1">
      <c r="A288" t="s">
        <v>967</v>
      </c>
      <c r="B288" s="16"/>
      <c r="C288" s="80"/>
      <c r="D288" s="71"/>
      <c r="E288" s="66"/>
      <c r="F288" s="69"/>
      <c r="G288" s="33"/>
      <c r="H288" s="63"/>
      <c r="I288" s="75"/>
      <c r="J288" s="80"/>
      <c r="K288" s="71"/>
      <c r="L288" s="66"/>
      <c r="M288" s="69"/>
      <c r="N288" s="33"/>
      <c r="O288" s="63"/>
      <c r="P288" s="75"/>
      <c r="Q288" s="80"/>
      <c r="R288" s="71"/>
      <c r="S288" s="66"/>
      <c r="T288" s="69"/>
      <c r="U288" s="33"/>
      <c r="V288" s="63"/>
      <c r="W288" s="75"/>
      <c r="X288" s="80"/>
      <c r="Y288" s="71"/>
      <c r="Z288" s="66"/>
      <c r="AA288" s="69"/>
      <c r="AB288" s="33"/>
      <c r="AC288" s="63"/>
      <c r="AD288" s="75"/>
      <c r="AE288" s="80"/>
      <c r="AF288" s="71"/>
      <c r="AG288" s="66"/>
      <c r="AH288" s="69"/>
      <c r="AI288" s="33"/>
      <c r="AJ288" s="63"/>
      <c r="AK288" s="75"/>
      <c r="AL288" s="80"/>
      <c r="AM288" s="71"/>
      <c r="AN288" s="66"/>
      <c r="AO288" s="69"/>
      <c r="AP288" s="33"/>
      <c r="AQ288" s="63"/>
      <c r="AR288" s="75"/>
      <c r="AT288" s="90"/>
      <c r="AU288" s="90"/>
      <c r="AW288" s="118"/>
      <c r="AX288" s="119"/>
      <c r="AY288" s="120"/>
      <c r="AZ288" s="121"/>
      <c r="BA288" s="122"/>
      <c r="BB288" s="123"/>
      <c r="BC288" s="124"/>
      <c r="BD288" s="113"/>
      <c r="BE288" s="118"/>
      <c r="BF288" s="119"/>
      <c r="BG288" s="120"/>
      <c r="BH288" s="121"/>
      <c r="BI288" s="122"/>
      <c r="BJ288" s="123"/>
      <c r="BK288" s="121"/>
      <c r="BL288" s="124"/>
    </row>
    <row r="289" spans="1:64" ht="29.1" customHeight="1">
      <c r="A289" t="s">
        <v>967</v>
      </c>
      <c r="B289" s="16"/>
      <c r="C289" s="80"/>
      <c r="D289" s="71"/>
      <c r="E289" s="66"/>
      <c r="F289" s="69"/>
      <c r="G289" s="33"/>
      <c r="H289" s="63"/>
      <c r="I289" s="75"/>
      <c r="J289" s="80"/>
      <c r="K289" s="71"/>
      <c r="L289" s="66"/>
      <c r="M289" s="69"/>
      <c r="N289" s="33"/>
      <c r="O289" s="63"/>
      <c r="P289" s="75"/>
      <c r="Q289" s="80"/>
      <c r="R289" s="71"/>
      <c r="S289" s="66"/>
      <c r="T289" s="69"/>
      <c r="U289" s="33"/>
      <c r="V289" s="63"/>
      <c r="W289" s="75"/>
      <c r="X289" s="80"/>
      <c r="Y289" s="71"/>
      <c r="Z289" s="66"/>
      <c r="AA289" s="69"/>
      <c r="AB289" s="33"/>
      <c r="AC289" s="63"/>
      <c r="AD289" s="75"/>
      <c r="AE289" s="80"/>
      <c r="AF289" s="71"/>
      <c r="AG289" s="66"/>
      <c r="AH289" s="69"/>
      <c r="AI289" s="33"/>
      <c r="AJ289" s="63"/>
      <c r="AK289" s="75"/>
      <c r="AL289" s="80"/>
      <c r="AM289" s="71"/>
      <c r="AN289" s="66"/>
      <c r="AO289" s="69"/>
      <c r="AP289" s="33"/>
      <c r="AQ289" s="63"/>
      <c r="AR289" s="75"/>
      <c r="AT289" s="90"/>
      <c r="AU289" s="90"/>
      <c r="AW289" s="118"/>
      <c r="AX289" s="119"/>
      <c r="AY289" s="120"/>
      <c r="AZ289" s="121"/>
      <c r="BA289" s="122"/>
      <c r="BB289" s="123"/>
      <c r="BC289" s="124"/>
      <c r="BD289" s="113"/>
      <c r="BE289" s="118"/>
      <c r="BF289" s="119"/>
      <c r="BG289" s="120"/>
      <c r="BH289" s="121"/>
      <c r="BI289" s="122"/>
      <c r="BJ289" s="123"/>
      <c r="BK289" s="121"/>
      <c r="BL289" s="124"/>
    </row>
    <row r="290" spans="1:64" ht="29.1" customHeight="1">
      <c r="A290" t="s">
        <v>967</v>
      </c>
      <c r="B290" s="16"/>
      <c r="C290" s="80"/>
      <c r="D290" s="71"/>
      <c r="E290" s="66"/>
      <c r="F290" s="69"/>
      <c r="G290" s="33"/>
      <c r="H290" s="63"/>
      <c r="I290" s="75"/>
      <c r="J290" s="80"/>
      <c r="K290" s="71"/>
      <c r="L290" s="66"/>
      <c r="M290" s="69"/>
      <c r="N290" s="33"/>
      <c r="O290" s="63"/>
      <c r="P290" s="75"/>
      <c r="Q290" s="80"/>
      <c r="R290" s="71"/>
      <c r="S290" s="66"/>
      <c r="T290" s="69"/>
      <c r="U290" s="33"/>
      <c r="V290" s="63"/>
      <c r="W290" s="75"/>
      <c r="X290" s="80"/>
      <c r="Y290" s="71"/>
      <c r="Z290" s="66"/>
      <c r="AA290" s="69"/>
      <c r="AB290" s="33"/>
      <c r="AC290" s="63"/>
      <c r="AD290" s="75"/>
      <c r="AE290" s="80"/>
      <c r="AF290" s="71"/>
      <c r="AG290" s="66"/>
      <c r="AH290" s="69"/>
      <c r="AI290" s="33"/>
      <c r="AJ290" s="63"/>
      <c r="AK290" s="75"/>
      <c r="AL290" s="80"/>
      <c r="AM290" s="71"/>
      <c r="AN290" s="66"/>
      <c r="AO290" s="69"/>
      <c r="AP290" s="33"/>
      <c r="AQ290" s="63"/>
      <c r="AR290" s="75"/>
      <c r="AT290" s="90"/>
      <c r="AU290" s="90"/>
      <c r="AW290" s="118"/>
      <c r="AX290" s="119"/>
      <c r="AY290" s="120"/>
      <c r="AZ290" s="121"/>
      <c r="BA290" s="122"/>
      <c r="BB290" s="123"/>
      <c r="BC290" s="124"/>
      <c r="BD290" s="113"/>
      <c r="BE290" s="118"/>
      <c r="BF290" s="119"/>
      <c r="BG290" s="120"/>
      <c r="BH290" s="121"/>
      <c r="BI290" s="122"/>
      <c r="BJ290" s="123"/>
      <c r="BK290" s="121"/>
      <c r="BL290" s="124"/>
    </row>
    <row r="291" spans="1:64" ht="29.1" customHeight="1">
      <c r="A291" t="s">
        <v>967</v>
      </c>
      <c r="B291" s="16"/>
      <c r="C291" s="80"/>
      <c r="D291" s="71"/>
      <c r="E291" s="66"/>
      <c r="F291" s="69"/>
      <c r="G291" s="33"/>
      <c r="H291" s="63"/>
      <c r="I291" s="75"/>
      <c r="J291" s="80"/>
      <c r="K291" s="71"/>
      <c r="L291" s="66"/>
      <c r="M291" s="69"/>
      <c r="N291" s="33"/>
      <c r="O291" s="63"/>
      <c r="P291" s="75"/>
      <c r="Q291" s="80"/>
      <c r="R291" s="71"/>
      <c r="S291" s="66"/>
      <c r="T291" s="69"/>
      <c r="U291" s="33"/>
      <c r="V291" s="63"/>
      <c r="W291" s="75"/>
      <c r="X291" s="80"/>
      <c r="Y291" s="71"/>
      <c r="Z291" s="66"/>
      <c r="AA291" s="69"/>
      <c r="AB291" s="33"/>
      <c r="AC291" s="63"/>
      <c r="AD291" s="75"/>
      <c r="AE291" s="80"/>
      <c r="AF291" s="71"/>
      <c r="AG291" s="66"/>
      <c r="AH291" s="69"/>
      <c r="AI291" s="33"/>
      <c r="AJ291" s="63"/>
      <c r="AK291" s="75"/>
      <c r="AL291" s="80"/>
      <c r="AM291" s="71"/>
      <c r="AN291" s="66"/>
      <c r="AO291" s="69"/>
      <c r="AP291" s="33"/>
      <c r="AQ291" s="63"/>
      <c r="AR291" s="75"/>
      <c r="AT291" s="90"/>
      <c r="AU291" s="90"/>
      <c r="AW291" s="118"/>
      <c r="AX291" s="119"/>
      <c r="AY291" s="120"/>
      <c r="AZ291" s="121"/>
      <c r="BA291" s="122"/>
      <c r="BB291" s="123"/>
      <c r="BC291" s="124"/>
      <c r="BD291" s="113"/>
      <c r="BE291" s="118"/>
      <c r="BF291" s="119"/>
      <c r="BG291" s="120"/>
      <c r="BH291" s="121"/>
      <c r="BI291" s="122"/>
      <c r="BJ291" s="123"/>
      <c r="BK291" s="121"/>
      <c r="BL291" s="124"/>
    </row>
    <row r="292" spans="1:64" ht="29.1" customHeight="1">
      <c r="A292" t="s">
        <v>968</v>
      </c>
      <c r="B292" s="42" t="s">
        <v>22</v>
      </c>
      <c r="C292" s="43" t="s">
        <v>69</v>
      </c>
      <c r="D292" s="44" t="s">
        <v>69</v>
      </c>
      <c r="E292" s="45"/>
      <c r="F292" s="44"/>
      <c r="G292" s="81">
        <f>SUM(G273)</f>
        <v>2250</v>
      </c>
      <c r="H292" s="282">
        <f>SUM(H273)</f>
        <v>0</v>
      </c>
      <c r="I292" s="216"/>
      <c r="J292" s="43"/>
      <c r="K292" s="44" t="s">
        <v>69</v>
      </c>
      <c r="L292" s="45"/>
      <c r="M292" s="44"/>
      <c r="N292" s="81">
        <f>SUM(N273)</f>
        <v>0</v>
      </c>
      <c r="O292" s="282">
        <f>SUM(O273)</f>
        <v>0</v>
      </c>
      <c r="P292" s="216"/>
      <c r="Q292" s="43"/>
      <c r="R292" s="72" t="s">
        <v>69</v>
      </c>
      <c r="S292" s="45"/>
      <c r="T292" s="44"/>
      <c r="U292" s="81">
        <f>SUM(U273)</f>
        <v>3400</v>
      </c>
      <c r="V292" s="282">
        <f>SUM(V273)</f>
        <v>0</v>
      </c>
      <c r="W292" s="216"/>
      <c r="X292" s="43"/>
      <c r="Y292" s="72" t="s">
        <v>69</v>
      </c>
      <c r="Z292" s="45"/>
      <c r="AA292" s="44"/>
      <c r="AB292" s="81">
        <f>SUM(AB273)</f>
        <v>11650</v>
      </c>
      <c r="AC292" s="282">
        <f>SUM(AC273)</f>
        <v>0</v>
      </c>
      <c r="AD292" s="216"/>
      <c r="AE292" s="283" t="s">
        <v>69</v>
      </c>
      <c r="AF292" s="280"/>
      <c r="AG292" s="280"/>
      <c r="AH292" s="281"/>
      <c r="AI292" s="81">
        <f>SUM(AI273)</f>
        <v>1400</v>
      </c>
      <c r="AJ292" s="282">
        <f>SUM(AJ273)</f>
        <v>0</v>
      </c>
      <c r="AK292" s="216"/>
      <c r="AL292" s="43"/>
      <c r="AM292" s="72" t="s">
        <v>69</v>
      </c>
      <c r="AN292" s="45"/>
      <c r="AO292" s="44"/>
      <c r="AP292" s="81">
        <f>SUM(AP273)</f>
        <v>0</v>
      </c>
      <c r="AQ292" s="282">
        <f>SUM(AQ273,AQ282)</f>
        <v>0</v>
      </c>
      <c r="AR292" s="216"/>
      <c r="AT292" s="90"/>
      <c r="AU292" s="90"/>
      <c r="AW292" s="118"/>
      <c r="AX292" s="119"/>
      <c r="AY292" s="120"/>
      <c r="AZ292" s="121"/>
      <c r="BA292" s="122"/>
      <c r="BB292" s="123"/>
      <c r="BC292" s="124"/>
      <c r="BD292" s="113"/>
      <c r="BE292" s="118"/>
      <c r="BF292" s="119"/>
      <c r="BG292" s="120"/>
      <c r="BH292" s="121"/>
      <c r="BI292" s="122"/>
      <c r="BJ292" s="123"/>
      <c r="BK292" s="121"/>
      <c r="BL292" s="124"/>
    </row>
    <row r="293" spans="1:64" ht="29.1" customHeight="1">
      <c r="A293" t="s">
        <v>968</v>
      </c>
      <c r="C293" t="s">
        <v>1191</v>
      </c>
      <c r="AL293" s="284" t="s">
        <v>490</v>
      </c>
      <c r="AM293" s="284"/>
      <c r="AN293" s="284"/>
      <c r="AO293" s="284"/>
      <c r="AP293" s="285">
        <f>SUM(H292,O292,V292,AQ292,AC292,AJ292)</f>
        <v>0</v>
      </c>
      <c r="AQ293" s="286"/>
      <c r="AR293" s="286"/>
      <c r="AT293" s="90"/>
      <c r="AU293" s="90"/>
      <c r="AW293" s="118"/>
      <c r="AX293" s="119"/>
      <c r="AY293" s="120"/>
      <c r="AZ293" s="121"/>
      <c r="BA293" s="122"/>
      <c r="BB293" s="123"/>
      <c r="BC293" s="124"/>
      <c r="BD293" s="113"/>
      <c r="BE293" s="118"/>
      <c r="BF293" s="119"/>
      <c r="BG293" s="120"/>
      <c r="BH293" s="121"/>
      <c r="BI293" s="122"/>
      <c r="BJ293" s="123"/>
      <c r="BK293" s="121"/>
      <c r="BL293" s="124"/>
    </row>
    <row r="294" spans="1:64" ht="29.1" customHeight="1">
      <c r="A294" t="s">
        <v>968</v>
      </c>
      <c r="C294" t="s">
        <v>23</v>
      </c>
      <c r="AL294" t="s">
        <v>24</v>
      </c>
      <c r="AR294" s="158" t="str">
        <f>基本・配布部数合計!$T$38</f>
        <v>2022.05.18</v>
      </c>
      <c r="AT294" s="90"/>
      <c r="AU294" s="90"/>
      <c r="AW294" s="118"/>
      <c r="AX294" s="119"/>
      <c r="AY294" s="120"/>
      <c r="AZ294" s="121"/>
      <c r="BA294" s="122"/>
      <c r="BB294" s="123"/>
      <c r="BC294" s="124"/>
      <c r="BD294" s="113"/>
      <c r="BE294" s="118"/>
      <c r="BF294" s="119"/>
      <c r="BG294" s="120"/>
      <c r="BH294" s="121"/>
      <c r="BI294" s="122"/>
      <c r="BJ294" s="123"/>
      <c r="BK294" s="121"/>
      <c r="BL294" s="124"/>
    </row>
    <row r="295" spans="1:64" ht="16.5" customHeight="1">
      <c r="A295" t="s">
        <v>968</v>
      </c>
      <c r="B295" s="254" t="s">
        <v>484</v>
      </c>
      <c r="C295" s="255"/>
      <c r="D295" s="255"/>
      <c r="E295" s="255"/>
      <c r="F295" s="255"/>
      <c r="G295" s="256"/>
      <c r="H295" s="3" t="s">
        <v>478</v>
      </c>
      <c r="I295" s="4"/>
      <c r="J295" s="77"/>
      <c r="K295" s="77"/>
      <c r="L295" s="78"/>
      <c r="M295" s="5" t="s">
        <v>16</v>
      </c>
      <c r="N295" s="6"/>
      <c r="O295" s="6"/>
      <c r="P295" s="6"/>
      <c r="Q295" s="6"/>
      <c r="R295" s="6"/>
      <c r="S295" s="6"/>
      <c r="T295" s="6"/>
      <c r="U295" s="6"/>
      <c r="V295" s="6"/>
      <c r="W295" s="7"/>
      <c r="X295" s="5" t="s">
        <v>13</v>
      </c>
      <c r="Y295" s="6"/>
      <c r="Z295" s="6"/>
      <c r="AA295" s="6"/>
      <c r="AB295" s="6"/>
      <c r="AC295" s="7"/>
      <c r="AD295" s="8" t="s">
        <v>14</v>
      </c>
      <c r="AE295" s="79"/>
      <c r="AF295" s="79"/>
      <c r="AG295" s="79"/>
      <c r="AH295" s="9"/>
      <c r="AI295" s="5" t="s">
        <v>17</v>
      </c>
      <c r="AJ295" s="6"/>
      <c r="AK295" s="6"/>
      <c r="AL295" s="6"/>
      <c r="AM295" s="7"/>
      <c r="AN295" s="5" t="s">
        <v>1032</v>
      </c>
      <c r="AO295" s="78"/>
      <c r="AP295" s="257">
        <f>基本・配布部数合計!$R$38</f>
        <v>44713</v>
      </c>
      <c r="AQ295" s="253"/>
      <c r="AR295" s="253"/>
      <c r="AT295" s="90"/>
      <c r="AU295" s="90"/>
      <c r="AW295" s="118"/>
      <c r="AX295" s="119"/>
      <c r="AY295" s="120"/>
      <c r="AZ295" s="121"/>
      <c r="BA295" s="122"/>
      <c r="BB295" s="123"/>
      <c r="BC295" s="124"/>
      <c r="BD295" s="113"/>
      <c r="BE295" s="118"/>
      <c r="BF295" s="119"/>
      <c r="BG295" s="120"/>
      <c r="BH295" s="121"/>
      <c r="BI295" s="122"/>
      <c r="BJ295" s="123"/>
      <c r="BK295" s="121"/>
      <c r="BL295" s="124"/>
    </row>
    <row r="296" spans="1:64" ht="16.5" customHeight="1">
      <c r="A296" t="s">
        <v>968</v>
      </c>
      <c r="B296" s="254"/>
      <c r="C296" s="255"/>
      <c r="D296" s="255"/>
      <c r="E296" s="255"/>
      <c r="F296" s="255"/>
      <c r="G296" s="256"/>
      <c r="H296" s="252" t="str">
        <f>IF(AP335=0,"",申込書!$D$18)</f>
        <v/>
      </c>
      <c r="I296" s="253"/>
      <c r="J296" s="253"/>
      <c r="K296" s="253"/>
      <c r="L296" s="236"/>
      <c r="M296" s="290" t="str">
        <f>IF(AP335=0,"",申込書!$F$12)</f>
        <v/>
      </c>
      <c r="N296" s="253"/>
      <c r="O296" s="253"/>
      <c r="P296" s="253"/>
      <c r="Q296" s="253"/>
      <c r="R296" s="253"/>
      <c r="S296" s="253"/>
      <c r="T296" s="253"/>
      <c r="U296" s="253"/>
      <c r="V296" s="253"/>
      <c r="W296" s="236"/>
      <c r="X296" s="264" t="str">
        <f>IF(AP335=0,"",申込書!$D$14)</f>
        <v/>
      </c>
      <c r="Y296" s="265"/>
      <c r="Z296" s="265"/>
      <c r="AA296" s="265"/>
      <c r="AB296" s="265"/>
      <c r="AC296" s="266"/>
      <c r="AD296" s="289" t="str">
        <f>IF(AP335=0,"",申込書!$D$15)</f>
        <v/>
      </c>
      <c r="AE296" s="271"/>
      <c r="AF296" s="271"/>
      <c r="AG296" s="271"/>
      <c r="AH296" s="231"/>
      <c r="AI296" s="270" t="str">
        <f>IF(AP335=0,"",基本・配布部数合計!$T$37)</f>
        <v/>
      </c>
      <c r="AJ296" s="271"/>
      <c r="AK296" s="271"/>
      <c r="AL296" s="271"/>
      <c r="AM296" s="231"/>
      <c r="AN296" s="258" t="str">
        <f>IF(AP335=0,"",申込書!$D$5)</f>
        <v/>
      </c>
      <c r="AO296" s="259"/>
      <c r="AP296" s="273" t="s">
        <v>506</v>
      </c>
      <c r="AQ296" s="274"/>
      <c r="AR296" s="274"/>
      <c r="AT296" s="90"/>
      <c r="AU296" s="90"/>
      <c r="AW296" s="118"/>
      <c r="AX296" s="119"/>
      <c r="AY296" s="120"/>
      <c r="AZ296" s="121"/>
      <c r="BA296" s="122"/>
      <c r="BB296" s="123"/>
      <c r="BC296" s="124"/>
      <c r="BD296" s="113"/>
      <c r="BE296" s="118"/>
      <c r="BF296" s="119"/>
      <c r="BG296" s="120"/>
      <c r="BH296" s="121"/>
      <c r="BI296" s="122"/>
      <c r="BJ296" s="123"/>
      <c r="BK296" s="121"/>
      <c r="BL296" s="124"/>
    </row>
    <row r="297" spans="1:64" ht="16.5" customHeight="1">
      <c r="A297" t="s">
        <v>968</v>
      </c>
      <c r="B297" s="255"/>
      <c r="C297" s="255"/>
      <c r="D297" s="255"/>
      <c r="E297" s="255"/>
      <c r="F297" s="255"/>
      <c r="G297" s="256"/>
      <c r="H297" s="237"/>
      <c r="I297" s="238"/>
      <c r="J297" s="238"/>
      <c r="K297" s="238"/>
      <c r="L297" s="239"/>
      <c r="M297" s="237"/>
      <c r="N297" s="238"/>
      <c r="O297" s="238"/>
      <c r="P297" s="238"/>
      <c r="Q297" s="238"/>
      <c r="R297" s="238"/>
      <c r="S297" s="238"/>
      <c r="T297" s="238"/>
      <c r="U297" s="238"/>
      <c r="V297" s="238"/>
      <c r="W297" s="239"/>
      <c r="X297" s="267"/>
      <c r="Y297" s="268"/>
      <c r="Z297" s="268"/>
      <c r="AA297" s="268"/>
      <c r="AB297" s="268"/>
      <c r="AC297" s="269"/>
      <c r="AD297" s="232"/>
      <c r="AE297" s="272"/>
      <c r="AF297" s="272"/>
      <c r="AG297" s="272"/>
      <c r="AH297" s="233"/>
      <c r="AI297" s="232"/>
      <c r="AJ297" s="272"/>
      <c r="AK297" s="272"/>
      <c r="AL297" s="272"/>
      <c r="AM297" s="233"/>
      <c r="AN297" s="260" t="str">
        <f>IF(AP335=0,"",申込書!$D$6)</f>
        <v/>
      </c>
      <c r="AO297" s="261"/>
      <c r="AP297" s="275"/>
      <c r="AQ297" s="274"/>
      <c r="AR297" s="274"/>
      <c r="AT297" s="90"/>
      <c r="AU297" s="90"/>
      <c r="AW297" s="118"/>
      <c r="AX297" s="119"/>
      <c r="AY297" s="120"/>
      <c r="AZ297" s="121"/>
      <c r="BA297" s="122"/>
      <c r="BB297" s="123"/>
      <c r="BC297" s="124"/>
      <c r="BD297" s="113"/>
      <c r="BE297" s="118"/>
      <c r="BF297" s="119"/>
      <c r="BG297" s="120"/>
      <c r="BH297" s="121"/>
      <c r="BI297" s="122"/>
      <c r="BJ297" s="123"/>
      <c r="BK297" s="121"/>
      <c r="BL297" s="124"/>
    </row>
    <row r="298" spans="1:64" ht="16.5" customHeight="1">
      <c r="A298" t="s">
        <v>968</v>
      </c>
      <c r="AQ298" s="287">
        <v>8</v>
      </c>
      <c r="AR298" s="288"/>
      <c r="AT298" s="90"/>
      <c r="AU298" s="90"/>
      <c r="AW298" s="118"/>
      <c r="AX298" s="119"/>
      <c r="AY298" s="120"/>
      <c r="AZ298" s="121"/>
      <c r="BA298" s="122"/>
      <c r="BB298" s="123"/>
      <c r="BC298" s="124"/>
      <c r="BD298" s="113"/>
      <c r="BE298" s="118"/>
      <c r="BF298" s="119"/>
      <c r="BG298" s="120"/>
      <c r="BH298" s="121"/>
      <c r="BI298" s="122"/>
      <c r="BJ298" s="123"/>
      <c r="BK298" s="121"/>
      <c r="BL298" s="124"/>
    </row>
    <row r="299" spans="1:64" ht="29.1" customHeight="1">
      <c r="A299" t="s">
        <v>968</v>
      </c>
      <c r="B299" s="103"/>
      <c r="C299" s="279" t="s">
        <v>498</v>
      </c>
      <c r="D299" s="280"/>
      <c r="E299" s="280"/>
      <c r="F299" s="280"/>
      <c r="G299" s="280"/>
      <c r="H299" s="280"/>
      <c r="I299" s="281"/>
      <c r="J299" s="279" t="s">
        <v>499</v>
      </c>
      <c r="K299" s="280"/>
      <c r="L299" s="280"/>
      <c r="M299" s="280"/>
      <c r="N299" s="280"/>
      <c r="O299" s="280"/>
      <c r="P299" s="281"/>
      <c r="Q299" s="279" t="s">
        <v>500</v>
      </c>
      <c r="R299" s="280"/>
      <c r="S299" s="280"/>
      <c r="T299" s="280"/>
      <c r="U299" s="280"/>
      <c r="V299" s="280"/>
      <c r="W299" s="281"/>
      <c r="X299" s="279" t="s">
        <v>502</v>
      </c>
      <c r="Y299" s="280"/>
      <c r="Z299" s="280"/>
      <c r="AA299" s="280"/>
      <c r="AB299" s="280"/>
      <c r="AC299" s="280"/>
      <c r="AD299" s="281"/>
      <c r="AE299" s="279" t="s">
        <v>504</v>
      </c>
      <c r="AF299" s="280"/>
      <c r="AG299" s="280"/>
      <c r="AH299" s="280"/>
      <c r="AI299" s="280"/>
      <c r="AJ299" s="280"/>
      <c r="AK299" s="281"/>
      <c r="AL299" s="279" t="s">
        <v>501</v>
      </c>
      <c r="AM299" s="280"/>
      <c r="AN299" s="280"/>
      <c r="AO299" s="280"/>
      <c r="AP299" s="280"/>
      <c r="AQ299" s="280"/>
      <c r="AR299" s="281"/>
      <c r="AT299" s="90"/>
      <c r="AU299" s="90"/>
      <c r="AW299" s="118"/>
      <c r="AX299" s="119"/>
      <c r="AY299" s="120"/>
      <c r="AZ299" s="121"/>
      <c r="BA299" s="122"/>
      <c r="BB299" s="123"/>
      <c r="BC299" s="124"/>
      <c r="BD299" s="113"/>
      <c r="BE299" s="118"/>
      <c r="BF299" s="119"/>
      <c r="BG299" s="120"/>
      <c r="BH299" s="121"/>
      <c r="BI299" s="122"/>
      <c r="BJ299" s="123"/>
      <c r="BK299" s="121"/>
      <c r="BL299" s="124"/>
    </row>
    <row r="300" spans="1:64" ht="29.1" customHeight="1">
      <c r="A300" t="s">
        <v>968</v>
      </c>
      <c r="B300" s="10" t="s">
        <v>18</v>
      </c>
      <c r="C300" s="104"/>
      <c r="D300" s="11"/>
      <c r="E300" s="65" t="s">
        <v>19</v>
      </c>
      <c r="F300" s="11"/>
      <c r="G300" s="13" t="s">
        <v>20</v>
      </c>
      <c r="H300" s="67" t="s">
        <v>21</v>
      </c>
      <c r="I300" s="12"/>
      <c r="J300" s="104"/>
      <c r="K300" s="11"/>
      <c r="L300" s="65" t="s">
        <v>19</v>
      </c>
      <c r="M300" s="11"/>
      <c r="N300" s="13" t="s">
        <v>20</v>
      </c>
      <c r="O300" s="67" t="s">
        <v>21</v>
      </c>
      <c r="P300" s="12"/>
      <c r="Q300" s="104"/>
      <c r="R300" s="11"/>
      <c r="S300" s="65" t="s">
        <v>19</v>
      </c>
      <c r="T300" s="11"/>
      <c r="U300" s="13" t="s">
        <v>20</v>
      </c>
      <c r="V300" s="67" t="s">
        <v>21</v>
      </c>
      <c r="W300" s="12"/>
      <c r="X300" s="104"/>
      <c r="Y300" s="11"/>
      <c r="Z300" s="65" t="s">
        <v>19</v>
      </c>
      <c r="AA300" s="11"/>
      <c r="AB300" s="13" t="s">
        <v>20</v>
      </c>
      <c r="AC300" s="67" t="s">
        <v>21</v>
      </c>
      <c r="AD300" s="12"/>
      <c r="AE300" s="104"/>
      <c r="AF300" s="11"/>
      <c r="AG300" s="65" t="s">
        <v>19</v>
      </c>
      <c r="AH300" s="11"/>
      <c r="AI300" s="13" t="s">
        <v>20</v>
      </c>
      <c r="AJ300" s="67" t="s">
        <v>21</v>
      </c>
      <c r="AK300" s="12"/>
      <c r="AL300" s="104"/>
      <c r="AM300" s="11"/>
      <c r="AN300" s="65" t="s">
        <v>19</v>
      </c>
      <c r="AO300" s="11"/>
      <c r="AP300" s="13" t="s">
        <v>20</v>
      </c>
      <c r="AQ300" s="67" t="s">
        <v>21</v>
      </c>
      <c r="AR300" s="12"/>
      <c r="AT300" s="90"/>
      <c r="AU300" s="90"/>
      <c r="AW300" s="118"/>
      <c r="AX300" s="119"/>
      <c r="AY300" s="120"/>
      <c r="AZ300" s="121"/>
      <c r="BA300" s="122"/>
      <c r="BB300" s="123"/>
      <c r="BC300" s="124"/>
      <c r="BD300" s="113"/>
      <c r="BE300" s="118"/>
      <c r="BF300" s="119"/>
      <c r="BG300" s="120"/>
      <c r="BH300" s="121"/>
      <c r="BI300" s="122"/>
      <c r="BJ300" s="123"/>
      <c r="BK300" s="121"/>
      <c r="BL300" s="124"/>
    </row>
    <row r="301" spans="1:64" ht="29.1" customHeight="1">
      <c r="A301" t="s">
        <v>967</v>
      </c>
      <c r="B301" s="16" t="s">
        <v>176</v>
      </c>
      <c r="C301" s="101" t="s">
        <v>5</v>
      </c>
      <c r="D301" s="71" t="s">
        <v>471</v>
      </c>
      <c r="E301" s="66" t="s">
        <v>221</v>
      </c>
      <c r="F301" s="69" t="s">
        <v>789</v>
      </c>
      <c r="G301" s="33">
        <v>550</v>
      </c>
      <c r="H301" s="73">
        <v>0</v>
      </c>
      <c r="I301" s="68" t="s">
        <v>29</v>
      </c>
      <c r="J301" s="101"/>
      <c r="K301" s="71" t="s">
        <v>31</v>
      </c>
      <c r="L301" s="66" t="s">
        <v>225</v>
      </c>
      <c r="M301" s="74" t="s">
        <v>791</v>
      </c>
      <c r="N301" s="33" t="s">
        <v>470</v>
      </c>
      <c r="O301" s="63"/>
      <c r="P301" s="75"/>
      <c r="Q301" s="101" t="s">
        <v>5</v>
      </c>
      <c r="R301" s="71" t="s">
        <v>568</v>
      </c>
      <c r="S301" s="66" t="s">
        <v>228</v>
      </c>
      <c r="T301" s="69" t="s">
        <v>794</v>
      </c>
      <c r="U301" s="33">
        <v>2300</v>
      </c>
      <c r="V301" s="73">
        <v>0</v>
      </c>
      <c r="W301" s="68" t="s">
        <v>29</v>
      </c>
      <c r="X301" s="101" t="s">
        <v>5</v>
      </c>
      <c r="Y301" s="71" t="s">
        <v>569</v>
      </c>
      <c r="Z301" s="66" t="s">
        <v>225</v>
      </c>
      <c r="AA301" s="69" t="s">
        <v>794</v>
      </c>
      <c r="AB301" s="33">
        <v>7900</v>
      </c>
      <c r="AC301" s="73">
        <v>0</v>
      </c>
      <c r="AD301" s="68" t="s">
        <v>29</v>
      </c>
      <c r="AE301" s="101" t="s">
        <v>5</v>
      </c>
      <c r="AF301" s="71" t="s">
        <v>505</v>
      </c>
      <c r="AG301" s="66" t="s">
        <v>222</v>
      </c>
      <c r="AH301" s="84" t="s">
        <v>804</v>
      </c>
      <c r="AI301" s="33">
        <v>550</v>
      </c>
      <c r="AJ301" s="73">
        <v>0</v>
      </c>
      <c r="AK301" s="68" t="s">
        <v>29</v>
      </c>
      <c r="AL301" s="80"/>
      <c r="AM301" s="71" t="s">
        <v>31</v>
      </c>
      <c r="AN301" s="66" t="s">
        <v>225</v>
      </c>
      <c r="AO301" s="74" t="s">
        <v>791</v>
      </c>
      <c r="AP301" s="33" t="s">
        <v>470</v>
      </c>
      <c r="AQ301" s="63"/>
      <c r="AR301" s="75"/>
      <c r="AT301" s="90"/>
      <c r="AU301" s="90"/>
      <c r="AW301" s="118"/>
      <c r="AX301" s="119"/>
      <c r="AY301" s="120"/>
      <c r="AZ301" s="121"/>
      <c r="BA301" s="122"/>
      <c r="BB301" s="123"/>
      <c r="BC301" s="124"/>
      <c r="BD301" s="113"/>
      <c r="BE301" s="118"/>
      <c r="BF301" s="119"/>
      <c r="BG301" s="120"/>
      <c r="BH301" s="121"/>
      <c r="BI301" s="122"/>
      <c r="BJ301" s="123"/>
      <c r="BK301" s="121"/>
      <c r="BL301" s="124">
        <f>IF(COUNTIF(H302,{"&gt;0","&lt;0"}),0,COUNTIF(AJ301,{"&gt;0","&lt;0"}))</f>
        <v>0</v>
      </c>
    </row>
    <row r="302" spans="1:64" ht="29.1" customHeight="1">
      <c r="A302" t="s">
        <v>967</v>
      </c>
      <c r="B302" s="16" t="s">
        <v>758</v>
      </c>
      <c r="C302" s="101" t="s">
        <v>5</v>
      </c>
      <c r="D302" s="71" t="s">
        <v>471</v>
      </c>
      <c r="E302" s="66" t="s">
        <v>222</v>
      </c>
      <c r="F302" s="69" t="s">
        <v>790</v>
      </c>
      <c r="G302" s="33">
        <v>1150</v>
      </c>
      <c r="H302" s="73">
        <v>0</v>
      </c>
      <c r="I302" s="68" t="s">
        <v>29</v>
      </c>
      <c r="J302" s="101"/>
      <c r="K302" s="71" t="s">
        <v>31</v>
      </c>
      <c r="L302" s="66" t="s">
        <v>226</v>
      </c>
      <c r="M302" s="74" t="s">
        <v>792</v>
      </c>
      <c r="N302" s="33" t="s">
        <v>470</v>
      </c>
      <c r="O302" s="63"/>
      <c r="P302" s="75"/>
      <c r="Q302" s="101" t="s">
        <v>5</v>
      </c>
      <c r="R302" s="71" t="s">
        <v>568</v>
      </c>
      <c r="S302" s="66" t="s">
        <v>229</v>
      </c>
      <c r="T302" s="69" t="s">
        <v>795</v>
      </c>
      <c r="U302" s="33">
        <v>650</v>
      </c>
      <c r="V302" s="73">
        <v>0</v>
      </c>
      <c r="W302" s="68" t="s">
        <v>29</v>
      </c>
      <c r="X302" s="101" t="s">
        <v>5</v>
      </c>
      <c r="Y302" s="71" t="s">
        <v>569</v>
      </c>
      <c r="Z302" s="66" t="s">
        <v>226</v>
      </c>
      <c r="AA302" s="69" t="s">
        <v>797</v>
      </c>
      <c r="AB302" s="33">
        <v>1050</v>
      </c>
      <c r="AC302" s="73">
        <v>0</v>
      </c>
      <c r="AD302" s="68" t="s">
        <v>29</v>
      </c>
      <c r="AE302" s="101" t="s">
        <v>5</v>
      </c>
      <c r="AF302" s="71" t="s">
        <v>505</v>
      </c>
      <c r="AG302" s="66" t="s">
        <v>230</v>
      </c>
      <c r="AH302" s="84" t="s">
        <v>803</v>
      </c>
      <c r="AI302" s="33">
        <v>50</v>
      </c>
      <c r="AJ302" s="73">
        <v>0</v>
      </c>
      <c r="AK302" s="68" t="s">
        <v>29</v>
      </c>
      <c r="AL302" s="80"/>
      <c r="AM302" s="71" t="s">
        <v>31</v>
      </c>
      <c r="AN302" s="66" t="s">
        <v>226</v>
      </c>
      <c r="AO302" s="74" t="s">
        <v>792</v>
      </c>
      <c r="AP302" s="33" t="s">
        <v>470</v>
      </c>
      <c r="AQ302" s="63"/>
      <c r="AR302" s="75"/>
      <c r="AT302" s="90"/>
      <c r="AU302" s="90"/>
      <c r="AW302" s="118"/>
      <c r="AX302" s="119"/>
      <c r="AY302" s="120"/>
      <c r="AZ302" s="121"/>
      <c r="BA302" s="122"/>
      <c r="BB302" s="123"/>
      <c r="BC302" s="124"/>
      <c r="BD302" s="113"/>
      <c r="BE302" s="118"/>
      <c r="BF302" s="119"/>
      <c r="BG302" s="120"/>
      <c r="BH302" s="121"/>
      <c r="BI302" s="122"/>
      <c r="BJ302" s="123"/>
      <c r="BK302" s="121"/>
      <c r="BL302" s="124">
        <f>IF(COUNTIF(V303,{"&gt;0","&lt;0"}),0,COUNTIF(AJ302,{"&gt;0","&lt;0"}))</f>
        <v>0</v>
      </c>
    </row>
    <row r="303" spans="1:64" ht="29.1" customHeight="1">
      <c r="A303" t="s">
        <v>967</v>
      </c>
      <c r="B303" s="16" t="s">
        <v>462</v>
      </c>
      <c r="C303" s="101"/>
      <c r="D303" s="71" t="s">
        <v>31</v>
      </c>
      <c r="E303" s="66" t="s">
        <v>223</v>
      </c>
      <c r="F303" s="74" t="s">
        <v>1179</v>
      </c>
      <c r="G303" s="33" t="s">
        <v>470</v>
      </c>
      <c r="H303" s="63"/>
      <c r="I303" s="75"/>
      <c r="J303" s="101"/>
      <c r="K303" s="71" t="s">
        <v>31</v>
      </c>
      <c r="L303" s="66" t="s">
        <v>227</v>
      </c>
      <c r="M303" s="74" t="s">
        <v>793</v>
      </c>
      <c r="N303" s="33" t="s">
        <v>470</v>
      </c>
      <c r="O303" s="63"/>
      <c r="P303" s="75"/>
      <c r="Q303" s="101" t="s">
        <v>5</v>
      </c>
      <c r="R303" s="71" t="s">
        <v>568</v>
      </c>
      <c r="S303" s="66" t="s">
        <v>230</v>
      </c>
      <c r="T303" s="69" t="s">
        <v>796</v>
      </c>
      <c r="U303" s="33">
        <v>600</v>
      </c>
      <c r="V303" s="73">
        <v>0</v>
      </c>
      <c r="W303" s="68" t="s">
        <v>29</v>
      </c>
      <c r="X303" s="101" t="s">
        <v>5</v>
      </c>
      <c r="Y303" s="71" t="s">
        <v>569</v>
      </c>
      <c r="Z303" s="66" t="s">
        <v>227</v>
      </c>
      <c r="AA303" s="69" t="s">
        <v>798</v>
      </c>
      <c r="AB303" s="33">
        <v>1450</v>
      </c>
      <c r="AC303" s="73">
        <v>0</v>
      </c>
      <c r="AD303" s="68" t="s">
        <v>29</v>
      </c>
      <c r="AE303" s="101" t="s">
        <v>5</v>
      </c>
      <c r="AF303" s="71" t="s">
        <v>505</v>
      </c>
      <c r="AG303" s="66" t="s">
        <v>225</v>
      </c>
      <c r="AH303" s="69" t="s">
        <v>791</v>
      </c>
      <c r="AI303" s="33">
        <v>250</v>
      </c>
      <c r="AJ303" s="73">
        <v>0</v>
      </c>
      <c r="AK303" s="68" t="s">
        <v>29</v>
      </c>
      <c r="AL303" s="80"/>
      <c r="AM303" s="71" t="s">
        <v>31</v>
      </c>
      <c r="AN303" s="66" t="s">
        <v>227</v>
      </c>
      <c r="AO303" s="74" t="s">
        <v>793</v>
      </c>
      <c r="AP303" s="33" t="s">
        <v>470</v>
      </c>
      <c r="AQ303" s="63"/>
      <c r="AR303" s="75"/>
      <c r="AT303" s="90"/>
      <c r="AU303" s="90"/>
      <c r="AW303" s="118"/>
      <c r="AX303" s="119"/>
      <c r="AY303" s="120"/>
      <c r="AZ303" s="121"/>
      <c r="BA303" s="122"/>
      <c r="BB303" s="123"/>
      <c r="BC303" s="124"/>
      <c r="BD303" s="113"/>
      <c r="BE303" s="118"/>
      <c r="BF303" s="119"/>
      <c r="BG303" s="120"/>
      <c r="BH303" s="121"/>
      <c r="BI303" s="122"/>
      <c r="BJ303" s="123"/>
      <c r="BK303" s="121"/>
      <c r="BL303" s="124">
        <f>IF(COUNTIF(AC301,{"&gt;0","&lt;0"}),0,COUNTIF(AJ303,{"&gt;0","&lt;0"}))</f>
        <v>0</v>
      </c>
    </row>
    <row r="304" spans="1:64" ht="29.1" customHeight="1">
      <c r="A304" t="s">
        <v>967</v>
      </c>
      <c r="B304" s="16"/>
      <c r="C304" s="101"/>
      <c r="D304" s="71" t="s">
        <v>31</v>
      </c>
      <c r="E304" s="66" t="s">
        <v>224</v>
      </c>
      <c r="F304" s="74" t="s">
        <v>1180</v>
      </c>
      <c r="G304" s="33" t="s">
        <v>470</v>
      </c>
      <c r="H304" s="63"/>
      <c r="I304" s="75"/>
      <c r="J304" s="101"/>
      <c r="K304" s="71" t="s">
        <v>31</v>
      </c>
      <c r="L304" s="66" t="s">
        <v>223</v>
      </c>
      <c r="M304" s="74" t="s">
        <v>1179</v>
      </c>
      <c r="N304" s="33" t="s">
        <v>470</v>
      </c>
      <c r="O304" s="63"/>
      <c r="P304" s="75"/>
      <c r="Q304" s="101"/>
      <c r="R304" s="71"/>
      <c r="S304" s="66"/>
      <c r="T304" s="69"/>
      <c r="U304" s="33"/>
      <c r="V304" s="63"/>
      <c r="W304" s="75"/>
      <c r="X304" s="101" t="s">
        <v>5</v>
      </c>
      <c r="Y304" s="71" t="s">
        <v>569</v>
      </c>
      <c r="Z304" s="66" t="s">
        <v>223</v>
      </c>
      <c r="AA304" s="69" t="s">
        <v>1177</v>
      </c>
      <c r="AB304" s="33">
        <v>1800</v>
      </c>
      <c r="AC304" s="73">
        <v>0</v>
      </c>
      <c r="AD304" s="68" t="s">
        <v>29</v>
      </c>
      <c r="AE304" s="101" t="s">
        <v>5</v>
      </c>
      <c r="AF304" s="71" t="s">
        <v>505</v>
      </c>
      <c r="AG304" s="66" t="s">
        <v>226</v>
      </c>
      <c r="AH304" s="69" t="s">
        <v>792</v>
      </c>
      <c r="AI304" s="33">
        <v>50</v>
      </c>
      <c r="AJ304" s="73">
        <v>0</v>
      </c>
      <c r="AK304" s="68" t="s">
        <v>29</v>
      </c>
      <c r="AL304" s="80"/>
      <c r="AM304" s="71" t="s">
        <v>31</v>
      </c>
      <c r="AN304" s="66" t="s">
        <v>223</v>
      </c>
      <c r="AO304" s="74" t="s">
        <v>1179</v>
      </c>
      <c r="AP304" s="33" t="s">
        <v>470</v>
      </c>
      <c r="AQ304" s="63"/>
      <c r="AR304" s="75"/>
      <c r="AT304" s="90"/>
      <c r="AU304" s="90"/>
      <c r="AW304" s="118"/>
      <c r="AX304" s="119"/>
      <c r="AY304" s="120"/>
      <c r="AZ304" s="121"/>
      <c r="BA304" s="122"/>
      <c r="BB304" s="123"/>
      <c r="BC304" s="124"/>
      <c r="BD304" s="113"/>
      <c r="BE304" s="118"/>
      <c r="BF304" s="119"/>
      <c r="BG304" s="120"/>
      <c r="BH304" s="121"/>
      <c r="BI304" s="122"/>
      <c r="BJ304" s="123"/>
      <c r="BK304" s="121"/>
      <c r="BL304" s="124">
        <f>IF(COUNTIF(AC302,{"&gt;0","&lt;0"}),0,COUNTIF(AJ304,{"&gt;0","&lt;0"}))</f>
        <v>0</v>
      </c>
    </row>
    <row r="305" spans="1:64" ht="29.1" customHeight="1">
      <c r="A305" t="s">
        <v>967</v>
      </c>
      <c r="B305" s="16"/>
      <c r="C305" s="101"/>
      <c r="D305" s="71"/>
      <c r="E305" s="66"/>
      <c r="F305" s="69"/>
      <c r="G305" s="33"/>
      <c r="H305" s="63"/>
      <c r="I305" s="75"/>
      <c r="J305" s="101"/>
      <c r="K305" s="71" t="s">
        <v>31</v>
      </c>
      <c r="L305" s="66" t="s">
        <v>224</v>
      </c>
      <c r="M305" s="74" t="s">
        <v>1180</v>
      </c>
      <c r="N305" s="33" t="s">
        <v>470</v>
      </c>
      <c r="O305" s="63"/>
      <c r="P305" s="75"/>
      <c r="Q305" s="101"/>
      <c r="R305" s="71"/>
      <c r="S305" s="66"/>
      <c r="T305" s="69"/>
      <c r="U305" s="33"/>
      <c r="V305" s="63"/>
      <c r="W305" s="75"/>
      <c r="X305" s="101" t="s">
        <v>5</v>
      </c>
      <c r="Y305" s="71" t="s">
        <v>569</v>
      </c>
      <c r="Z305" s="66" t="s">
        <v>224</v>
      </c>
      <c r="AA305" s="69" t="s">
        <v>1178</v>
      </c>
      <c r="AB305" s="33">
        <v>1450</v>
      </c>
      <c r="AC305" s="73">
        <v>0</v>
      </c>
      <c r="AD305" s="68" t="s">
        <v>29</v>
      </c>
      <c r="AE305" s="101" t="s">
        <v>5</v>
      </c>
      <c r="AF305" s="71" t="s">
        <v>505</v>
      </c>
      <c r="AG305" s="66" t="s">
        <v>227</v>
      </c>
      <c r="AH305" s="69" t="s">
        <v>793</v>
      </c>
      <c r="AI305" s="33">
        <v>100</v>
      </c>
      <c r="AJ305" s="73">
        <v>0</v>
      </c>
      <c r="AK305" s="68" t="s">
        <v>29</v>
      </c>
      <c r="AL305" s="80"/>
      <c r="AM305" s="71" t="s">
        <v>31</v>
      </c>
      <c r="AN305" s="66" t="s">
        <v>224</v>
      </c>
      <c r="AO305" s="74" t="s">
        <v>1180</v>
      </c>
      <c r="AP305" s="33" t="s">
        <v>470</v>
      </c>
      <c r="AQ305" s="63"/>
      <c r="AR305" s="75"/>
      <c r="AT305" s="90"/>
      <c r="AU305" s="90"/>
      <c r="AW305" s="118"/>
      <c r="AX305" s="119"/>
      <c r="AY305" s="120"/>
      <c r="AZ305" s="121"/>
      <c r="BA305" s="122"/>
      <c r="BB305" s="123"/>
      <c r="BC305" s="124"/>
      <c r="BD305" s="113"/>
      <c r="BE305" s="118"/>
      <c r="BF305" s="119"/>
      <c r="BG305" s="120"/>
      <c r="BH305" s="121"/>
      <c r="BI305" s="122"/>
      <c r="BJ305" s="123"/>
      <c r="BK305" s="121"/>
      <c r="BL305" s="124">
        <f>IF(COUNTIF(AC303,{"&gt;0","&lt;0"}),0,COUNTIF(AJ305,{"&gt;0","&lt;0"}))</f>
        <v>0</v>
      </c>
    </row>
    <row r="306" spans="1:64" ht="29.1" customHeight="1">
      <c r="A306" t="s">
        <v>967</v>
      </c>
      <c r="B306" s="16"/>
      <c r="C306" s="80"/>
      <c r="D306" s="71"/>
      <c r="E306" s="66"/>
      <c r="F306" s="69"/>
      <c r="G306" s="33"/>
      <c r="H306" s="63"/>
      <c r="I306" s="75"/>
      <c r="J306" s="80"/>
      <c r="K306" s="71"/>
      <c r="L306" s="66"/>
      <c r="M306" s="69"/>
      <c r="N306" s="33"/>
      <c r="O306" s="63"/>
      <c r="P306" s="75"/>
      <c r="Q306" s="80"/>
      <c r="R306" s="71"/>
      <c r="S306" s="66"/>
      <c r="T306" s="69"/>
      <c r="U306" s="33"/>
      <c r="V306" s="63"/>
      <c r="W306" s="75"/>
      <c r="X306" s="80"/>
      <c r="Y306" s="71"/>
      <c r="Z306" s="66"/>
      <c r="AA306" s="69"/>
      <c r="AB306" s="33"/>
      <c r="AC306" s="63"/>
      <c r="AD306" s="75"/>
      <c r="AE306" s="80"/>
      <c r="AF306" s="71"/>
      <c r="AG306" s="66"/>
      <c r="AH306" s="69"/>
      <c r="AI306" s="33"/>
      <c r="AJ306" s="63"/>
      <c r="AK306" s="75"/>
      <c r="AL306" s="80"/>
      <c r="AM306" s="71"/>
      <c r="AN306" s="66"/>
      <c r="AO306" s="69"/>
      <c r="AP306" s="33"/>
      <c r="AQ306" s="63"/>
      <c r="AR306" s="75"/>
      <c r="AT306" s="90"/>
      <c r="AU306" s="90"/>
      <c r="AW306" s="118"/>
      <c r="AX306" s="119"/>
      <c r="AY306" s="120"/>
      <c r="AZ306" s="121"/>
      <c r="BA306" s="122"/>
      <c r="BB306" s="123"/>
      <c r="BC306" s="124"/>
      <c r="BD306" s="113"/>
      <c r="BE306" s="118"/>
      <c r="BF306" s="119"/>
      <c r="BG306" s="120"/>
      <c r="BH306" s="121"/>
      <c r="BI306" s="122"/>
      <c r="BJ306" s="123"/>
      <c r="BK306" s="121"/>
      <c r="BL306" s="124"/>
    </row>
    <row r="307" spans="1:64" ht="29.1" customHeight="1">
      <c r="A307" t="s">
        <v>967</v>
      </c>
      <c r="B307" s="16"/>
      <c r="C307" s="80"/>
      <c r="D307" s="71"/>
      <c r="E307" s="66"/>
      <c r="F307" s="69"/>
      <c r="G307" s="33"/>
      <c r="H307" s="63"/>
      <c r="I307" s="75"/>
      <c r="J307" s="80"/>
      <c r="K307" s="71"/>
      <c r="L307" s="66"/>
      <c r="M307" s="69"/>
      <c r="N307" s="33"/>
      <c r="O307" s="63"/>
      <c r="P307" s="75"/>
      <c r="Q307" s="80"/>
      <c r="R307" s="71"/>
      <c r="S307" s="66"/>
      <c r="T307" s="69"/>
      <c r="U307" s="33"/>
      <c r="V307" s="63"/>
      <c r="W307" s="75"/>
      <c r="X307" s="80"/>
      <c r="Y307" s="71"/>
      <c r="Z307" s="66"/>
      <c r="AA307" s="69"/>
      <c r="AB307" s="33"/>
      <c r="AC307" s="63"/>
      <c r="AD307" s="75"/>
      <c r="AE307" s="80"/>
      <c r="AF307" s="71"/>
      <c r="AG307" s="66"/>
      <c r="AH307" s="69"/>
      <c r="AI307" s="33"/>
      <c r="AJ307" s="63"/>
      <c r="AK307" s="75"/>
      <c r="AL307" s="80"/>
      <c r="AM307" s="71"/>
      <c r="AN307" s="66"/>
      <c r="AO307" s="69"/>
      <c r="AP307" s="33"/>
      <c r="AQ307" s="63"/>
      <c r="AR307" s="75"/>
      <c r="AT307" s="90"/>
      <c r="AU307" s="90"/>
      <c r="AW307" s="118"/>
      <c r="AX307" s="119"/>
      <c r="AY307" s="120"/>
      <c r="AZ307" s="121"/>
      <c r="BA307" s="122"/>
      <c r="BB307" s="123"/>
      <c r="BC307" s="124"/>
      <c r="BD307" s="113"/>
      <c r="BE307" s="118"/>
      <c r="BF307" s="119"/>
      <c r="BG307" s="120"/>
      <c r="BH307" s="121"/>
      <c r="BI307" s="122"/>
      <c r="BJ307" s="123"/>
      <c r="BK307" s="121"/>
      <c r="BL307" s="124"/>
    </row>
    <row r="308" spans="1:64" ht="29.1" customHeight="1">
      <c r="A308" t="s">
        <v>967</v>
      </c>
      <c r="B308" s="16"/>
      <c r="C308" s="101"/>
      <c r="D308" s="71"/>
      <c r="E308" s="66"/>
      <c r="F308" s="69"/>
      <c r="G308" s="33"/>
      <c r="H308" s="63"/>
      <c r="I308" s="75"/>
      <c r="J308" s="101"/>
      <c r="K308" s="71"/>
      <c r="L308" s="66"/>
      <c r="M308" s="69"/>
      <c r="N308" s="33"/>
      <c r="O308" s="63"/>
      <c r="P308" s="75"/>
      <c r="Q308" s="101"/>
      <c r="R308" s="71"/>
      <c r="S308" s="66"/>
      <c r="T308" s="69"/>
      <c r="U308" s="33"/>
      <c r="V308" s="63"/>
      <c r="W308" s="75"/>
      <c r="X308" s="101"/>
      <c r="Y308" s="71"/>
      <c r="Z308" s="66"/>
      <c r="AA308" s="69"/>
      <c r="AB308" s="33"/>
      <c r="AC308" s="63"/>
      <c r="AD308" s="75"/>
      <c r="AE308" s="80"/>
      <c r="AF308" s="71"/>
      <c r="AG308" s="66"/>
      <c r="AH308" s="69"/>
      <c r="AI308" s="33"/>
      <c r="AJ308" s="63"/>
      <c r="AK308" s="75"/>
      <c r="AL308" s="80"/>
      <c r="AM308" s="71"/>
      <c r="AN308" s="66"/>
      <c r="AO308" s="69"/>
      <c r="AP308" s="33"/>
      <c r="AQ308" s="63"/>
      <c r="AR308" s="75"/>
      <c r="AT308" s="90"/>
      <c r="AU308" s="90"/>
      <c r="AW308" s="118"/>
      <c r="AX308" s="119"/>
      <c r="AY308" s="120"/>
      <c r="AZ308" s="121"/>
      <c r="BA308" s="122"/>
      <c r="BB308" s="123"/>
      <c r="BC308" s="124"/>
      <c r="BD308" s="113"/>
      <c r="BE308" s="118"/>
      <c r="BF308" s="119"/>
      <c r="BG308" s="120"/>
      <c r="BH308" s="121"/>
      <c r="BI308" s="122"/>
      <c r="BJ308" s="123"/>
      <c r="BK308" s="121"/>
      <c r="BL308" s="124"/>
    </row>
    <row r="309" spans="1:64" ht="29.1" customHeight="1">
      <c r="A309" t="s">
        <v>967</v>
      </c>
      <c r="B309" s="16"/>
      <c r="C309" s="101"/>
      <c r="D309" s="71"/>
      <c r="E309" s="66"/>
      <c r="F309" s="69"/>
      <c r="G309" s="33"/>
      <c r="H309" s="63"/>
      <c r="I309" s="75"/>
      <c r="J309" s="101"/>
      <c r="K309" s="71"/>
      <c r="L309" s="66"/>
      <c r="M309" s="69"/>
      <c r="N309" s="33"/>
      <c r="O309" s="63"/>
      <c r="P309" s="75"/>
      <c r="Q309" s="101"/>
      <c r="R309" s="71"/>
      <c r="S309" s="66"/>
      <c r="T309" s="69"/>
      <c r="U309" s="33"/>
      <c r="V309" s="63"/>
      <c r="W309" s="75"/>
      <c r="X309" s="101"/>
      <c r="Y309" s="71"/>
      <c r="Z309" s="66"/>
      <c r="AA309" s="69"/>
      <c r="AB309" s="33"/>
      <c r="AC309" s="63"/>
      <c r="AD309" s="75"/>
      <c r="AE309" s="80"/>
      <c r="AF309" s="71"/>
      <c r="AG309" s="66"/>
      <c r="AH309" s="69"/>
      <c r="AI309" s="33"/>
      <c r="AJ309" s="63"/>
      <c r="AK309" s="75"/>
      <c r="AL309" s="80"/>
      <c r="AM309" s="71"/>
      <c r="AN309" s="66"/>
      <c r="AO309" s="69"/>
      <c r="AP309" s="33"/>
      <c r="AQ309" s="63"/>
      <c r="AR309" s="75"/>
      <c r="AT309" s="90"/>
      <c r="AU309" s="90"/>
      <c r="AW309" s="118"/>
      <c r="AX309" s="119"/>
      <c r="AY309" s="120"/>
      <c r="AZ309" s="121"/>
      <c r="BA309" s="122"/>
      <c r="BB309" s="123"/>
      <c r="BC309" s="124"/>
      <c r="BD309" s="113"/>
      <c r="BE309" s="118"/>
      <c r="BF309" s="119"/>
      <c r="BG309" s="120"/>
      <c r="BH309" s="121"/>
      <c r="BI309" s="122"/>
      <c r="BJ309" s="123"/>
      <c r="BK309" s="121"/>
      <c r="BL309" s="124"/>
    </row>
    <row r="310" spans="1:64" ht="29.1" customHeight="1">
      <c r="A310" t="s">
        <v>967</v>
      </c>
      <c r="B310" s="16"/>
      <c r="C310" s="101"/>
      <c r="D310" s="71"/>
      <c r="E310" s="66"/>
      <c r="F310" s="69"/>
      <c r="G310" s="33"/>
      <c r="H310" s="63"/>
      <c r="I310" s="75"/>
      <c r="J310" s="101"/>
      <c r="K310" s="71"/>
      <c r="L310" s="66"/>
      <c r="M310" s="69"/>
      <c r="N310" s="33"/>
      <c r="O310" s="63"/>
      <c r="P310" s="75"/>
      <c r="Q310" s="101"/>
      <c r="R310" s="71"/>
      <c r="S310" s="66"/>
      <c r="T310" s="69"/>
      <c r="U310" s="33"/>
      <c r="V310" s="63"/>
      <c r="W310" s="75"/>
      <c r="X310" s="101"/>
      <c r="Y310" s="71"/>
      <c r="Z310" s="66"/>
      <c r="AA310" s="69"/>
      <c r="AB310" s="33"/>
      <c r="AC310" s="63"/>
      <c r="AD310" s="75"/>
      <c r="AE310" s="80"/>
      <c r="AF310" s="71"/>
      <c r="AG310" s="66"/>
      <c r="AH310" s="69"/>
      <c r="AI310" s="33"/>
      <c r="AJ310" s="63"/>
      <c r="AK310" s="75"/>
      <c r="AL310" s="80"/>
      <c r="AM310" s="71"/>
      <c r="AN310" s="66"/>
      <c r="AO310" s="69"/>
      <c r="AP310" s="33"/>
      <c r="AQ310" s="63"/>
      <c r="AR310" s="75"/>
      <c r="AT310" s="90"/>
      <c r="AU310" s="90"/>
      <c r="AW310" s="118"/>
      <c r="AX310" s="119"/>
      <c r="AY310" s="120"/>
      <c r="AZ310" s="121"/>
      <c r="BA310" s="122"/>
      <c r="BB310" s="123"/>
      <c r="BC310" s="124"/>
      <c r="BD310" s="113"/>
      <c r="BE310" s="118"/>
      <c r="BF310" s="119"/>
      <c r="BG310" s="120"/>
      <c r="BH310" s="121"/>
      <c r="BI310" s="122"/>
      <c r="BJ310" s="123"/>
      <c r="BK310" s="121"/>
      <c r="BL310" s="124"/>
    </row>
    <row r="311" spans="1:64" ht="29.1" customHeight="1">
      <c r="A311" t="s">
        <v>967</v>
      </c>
      <c r="B311" s="16"/>
      <c r="C311" s="80"/>
      <c r="D311" s="71"/>
      <c r="E311" s="66"/>
      <c r="F311" s="32" t="s">
        <v>68</v>
      </c>
      <c r="G311" s="33">
        <f>SUM(G301:G308)</f>
        <v>1700</v>
      </c>
      <c r="H311" s="262">
        <f>SUM(H301:H308)</f>
        <v>0</v>
      </c>
      <c r="I311" s="263"/>
      <c r="J311" s="76"/>
      <c r="K311" s="71"/>
      <c r="L311" s="66"/>
      <c r="M311" s="32" t="s">
        <v>68</v>
      </c>
      <c r="N311" s="33">
        <f>SUM(N301:N305)</f>
        <v>0</v>
      </c>
      <c r="O311" s="262">
        <f>SUM(O301:O305)</f>
        <v>0</v>
      </c>
      <c r="P311" s="263"/>
      <c r="Q311" s="80"/>
      <c r="R311" s="71"/>
      <c r="S311" s="66"/>
      <c r="T311" s="32" t="s">
        <v>68</v>
      </c>
      <c r="U311" s="33">
        <f>SUM(U301:U308)</f>
        <v>3550</v>
      </c>
      <c r="V311" s="262">
        <f>SUM(V301:V308)</f>
        <v>0</v>
      </c>
      <c r="W311" s="263"/>
      <c r="X311" s="80"/>
      <c r="Y311" s="71"/>
      <c r="Z311" s="66"/>
      <c r="AA311" s="69" t="s">
        <v>68</v>
      </c>
      <c r="AB311" s="33">
        <f>SUM(AB301:AB308)</f>
        <v>13650</v>
      </c>
      <c r="AC311" s="262">
        <f>SUM(AC301:AC308)</f>
        <v>0</v>
      </c>
      <c r="AD311" s="263"/>
      <c r="AE311" s="80"/>
      <c r="AF311" s="71"/>
      <c r="AG311" s="66"/>
      <c r="AH311" s="32" t="s">
        <v>68</v>
      </c>
      <c r="AI311" s="33">
        <f>SUM(AI301:AI308)</f>
        <v>1000</v>
      </c>
      <c r="AJ311" s="262">
        <f>SUM(AJ301:AJ308)</f>
        <v>0</v>
      </c>
      <c r="AK311" s="263"/>
      <c r="AL311" s="80"/>
      <c r="AM311" s="71"/>
      <c r="AN311" s="66"/>
      <c r="AO311" s="32" t="s">
        <v>68</v>
      </c>
      <c r="AP311" s="33">
        <f>SUM(AP301:AP308)</f>
        <v>0</v>
      </c>
      <c r="AQ311" s="262">
        <f>SUM(AQ301:AQ308)</f>
        <v>0</v>
      </c>
      <c r="AR311" s="263"/>
      <c r="AT311" s="91"/>
      <c r="AU311" s="91">
        <f>SUM(BE311:BL311)</f>
        <v>0</v>
      </c>
      <c r="AW311" s="118"/>
      <c r="AX311" s="119"/>
      <c r="AY311" s="120"/>
      <c r="AZ311" s="121"/>
      <c r="BA311" s="122"/>
      <c r="BB311" s="123"/>
      <c r="BC311" s="124"/>
      <c r="BD311" s="113"/>
      <c r="BE311" s="118">
        <f>COUNTIF(H301:H302,{"&gt;0","&lt;0"})</f>
        <v>0</v>
      </c>
      <c r="BF311" s="119"/>
      <c r="BG311" s="120">
        <f>COUNTIF(V301:V303,{"&gt;0","&lt;0"})</f>
        <v>0</v>
      </c>
      <c r="BH311" s="121">
        <f>COUNTIF(AC301:AC305,{"&gt;0","&lt;0"})</f>
        <v>0</v>
      </c>
      <c r="BI311" s="122"/>
      <c r="BJ311" s="123"/>
      <c r="BK311" s="121"/>
      <c r="BL311" s="124">
        <f>SUM(BL301:BL305)</f>
        <v>0</v>
      </c>
    </row>
    <row r="312" spans="1:64" ht="29.1" customHeight="1">
      <c r="A312" t="s">
        <v>967</v>
      </c>
      <c r="B312" s="16"/>
      <c r="C312" s="80"/>
      <c r="D312" s="71"/>
      <c r="E312" s="66"/>
      <c r="F312" s="69"/>
      <c r="G312" s="33"/>
      <c r="H312" s="63"/>
      <c r="I312" s="75"/>
      <c r="J312" s="80"/>
      <c r="K312" s="71"/>
      <c r="L312" s="66"/>
      <c r="M312" s="69"/>
      <c r="N312" s="33"/>
      <c r="O312" s="63"/>
      <c r="P312" s="75"/>
      <c r="Q312" s="80"/>
      <c r="R312" s="71"/>
      <c r="S312" s="66"/>
      <c r="T312" s="69"/>
      <c r="U312" s="33"/>
      <c r="V312" s="63"/>
      <c r="W312" s="75"/>
      <c r="X312" s="80"/>
      <c r="Y312" s="71"/>
      <c r="Z312" s="66"/>
      <c r="AA312" s="69"/>
      <c r="AB312" s="33"/>
      <c r="AC312" s="63"/>
      <c r="AD312" s="75"/>
      <c r="AE312" s="80"/>
      <c r="AF312" s="71"/>
      <c r="AG312" s="66"/>
      <c r="AH312" s="69"/>
      <c r="AI312" s="33"/>
      <c r="AJ312" s="63"/>
      <c r="AK312" s="75"/>
      <c r="AL312" s="80"/>
      <c r="AM312" s="71"/>
      <c r="AN312" s="66"/>
      <c r="AO312" s="69"/>
      <c r="AP312" s="33"/>
      <c r="AQ312" s="63"/>
      <c r="AR312" s="75"/>
      <c r="AT312" s="90"/>
      <c r="AU312" s="90"/>
      <c r="AW312" s="118"/>
      <c r="AX312" s="119"/>
      <c r="AY312" s="120"/>
      <c r="AZ312" s="121"/>
      <c r="BA312" s="122"/>
      <c r="BB312" s="123"/>
      <c r="BC312" s="124"/>
      <c r="BD312" s="113"/>
      <c r="BE312" s="118"/>
      <c r="BF312" s="119"/>
      <c r="BG312" s="120"/>
      <c r="BH312" s="121"/>
      <c r="BI312" s="122"/>
      <c r="BJ312" s="123"/>
      <c r="BK312" s="121"/>
      <c r="BL312" s="124"/>
    </row>
    <row r="313" spans="1:64" ht="29.1" customHeight="1">
      <c r="A313" t="s">
        <v>967</v>
      </c>
      <c r="B313" s="16"/>
      <c r="C313" s="80"/>
      <c r="D313" s="71"/>
      <c r="E313" s="66"/>
      <c r="F313" s="69"/>
      <c r="G313" s="33"/>
      <c r="H313" s="63"/>
      <c r="I313" s="75"/>
      <c r="J313" s="80"/>
      <c r="K313" s="71"/>
      <c r="L313" s="66"/>
      <c r="M313" s="69"/>
      <c r="N313" s="33"/>
      <c r="O313" s="63"/>
      <c r="P313" s="75"/>
      <c r="Q313" s="80"/>
      <c r="R313" s="71"/>
      <c r="S313" s="66"/>
      <c r="T313" s="69"/>
      <c r="U313" s="33"/>
      <c r="V313" s="63"/>
      <c r="W313" s="75"/>
      <c r="X313" s="80"/>
      <c r="Y313" s="71"/>
      <c r="Z313" s="66"/>
      <c r="AA313" s="69"/>
      <c r="AB313" s="33"/>
      <c r="AC313" s="63"/>
      <c r="AD313" s="75"/>
      <c r="AE313" s="80"/>
      <c r="AF313" s="71"/>
      <c r="AG313" s="66"/>
      <c r="AH313" s="69"/>
      <c r="AI313" s="33"/>
      <c r="AJ313" s="63"/>
      <c r="AK313" s="75"/>
      <c r="AL313" s="279" t="s">
        <v>503</v>
      </c>
      <c r="AM313" s="280"/>
      <c r="AN313" s="280"/>
      <c r="AO313" s="280"/>
      <c r="AP313" s="280"/>
      <c r="AQ313" s="280"/>
      <c r="AR313" s="281"/>
      <c r="AT313" s="90"/>
      <c r="AU313" s="90"/>
      <c r="AW313" s="118"/>
      <c r="AX313" s="119"/>
      <c r="AY313" s="120"/>
      <c r="AZ313" s="121"/>
      <c r="BA313" s="122"/>
      <c r="BB313" s="123"/>
      <c r="BC313" s="124"/>
      <c r="BD313" s="113"/>
      <c r="BE313" s="118"/>
      <c r="BF313" s="119"/>
      <c r="BG313" s="120"/>
      <c r="BH313" s="121"/>
      <c r="BI313" s="122"/>
      <c r="BJ313" s="123"/>
      <c r="BK313" s="121"/>
      <c r="BL313" s="124"/>
    </row>
    <row r="314" spans="1:64" ht="29.1" customHeight="1">
      <c r="A314" t="s">
        <v>967</v>
      </c>
      <c r="B314" s="16"/>
      <c r="C314" s="80"/>
      <c r="D314" s="71"/>
      <c r="E314" s="66"/>
      <c r="F314" s="69"/>
      <c r="G314" s="33"/>
      <c r="H314" s="63"/>
      <c r="I314" s="75"/>
      <c r="J314" s="80"/>
      <c r="K314" s="71"/>
      <c r="L314" s="66"/>
      <c r="M314" s="69"/>
      <c r="N314" s="33"/>
      <c r="O314" s="63"/>
      <c r="P314" s="75"/>
      <c r="Q314" s="80"/>
      <c r="R314" s="71"/>
      <c r="S314" s="66"/>
      <c r="T314" s="69"/>
      <c r="U314" s="33"/>
      <c r="V314" s="63"/>
      <c r="W314" s="75"/>
      <c r="X314" s="80"/>
      <c r="Y314" s="71"/>
      <c r="Z314" s="66"/>
      <c r="AA314" s="69"/>
      <c r="AB314" s="33"/>
      <c r="AC314" s="63"/>
      <c r="AD314" s="75"/>
      <c r="AE314" s="80"/>
      <c r="AF314" s="71"/>
      <c r="AG314" s="66"/>
      <c r="AH314" s="69"/>
      <c r="AI314" s="33"/>
      <c r="AJ314" s="63"/>
      <c r="AK314" s="75"/>
      <c r="AL314" s="80"/>
      <c r="AM314" s="71" t="s">
        <v>479</v>
      </c>
      <c r="AN314" s="66" t="s">
        <v>225</v>
      </c>
      <c r="AO314" s="69" t="s">
        <v>1268</v>
      </c>
      <c r="AP314" s="33" t="s">
        <v>0</v>
      </c>
      <c r="AQ314" s="63"/>
      <c r="AR314" s="75"/>
      <c r="AT314" s="90"/>
      <c r="AU314" s="90"/>
      <c r="AW314" s="118"/>
      <c r="AX314" s="119"/>
      <c r="AY314" s="120"/>
      <c r="AZ314" s="121"/>
      <c r="BA314" s="122"/>
      <c r="BB314" s="123"/>
      <c r="BC314" s="124"/>
      <c r="BD314" s="113"/>
      <c r="BE314" s="118"/>
      <c r="BF314" s="119"/>
      <c r="BG314" s="120"/>
      <c r="BH314" s="121"/>
      <c r="BI314" s="122"/>
      <c r="BJ314" s="123"/>
      <c r="BK314" s="121"/>
      <c r="BL314" s="124"/>
    </row>
    <row r="315" spans="1:64" ht="29.1" customHeight="1">
      <c r="A315" t="s">
        <v>967</v>
      </c>
      <c r="B315" s="16"/>
      <c r="C315" s="80"/>
      <c r="D315" s="71"/>
      <c r="E315" s="66"/>
      <c r="F315" s="69"/>
      <c r="G315" s="33"/>
      <c r="H315" s="63"/>
      <c r="I315" s="75"/>
      <c r="J315" s="80"/>
      <c r="K315" s="71"/>
      <c r="L315" s="66"/>
      <c r="M315" s="69"/>
      <c r="N315" s="33"/>
      <c r="O315" s="63"/>
      <c r="P315" s="75"/>
      <c r="Q315" s="80"/>
      <c r="R315" s="71"/>
      <c r="S315" s="66"/>
      <c r="T315" s="69"/>
      <c r="U315" s="33"/>
      <c r="V315" s="63"/>
      <c r="W315" s="75"/>
      <c r="X315" s="80"/>
      <c r="Y315" s="71"/>
      <c r="Z315" s="66"/>
      <c r="AA315" s="69"/>
      <c r="AB315" s="33"/>
      <c r="AC315" s="63"/>
      <c r="AD315" s="75"/>
      <c r="AE315" s="80"/>
      <c r="AF315" s="71"/>
      <c r="AG315" s="66"/>
      <c r="AH315" s="69"/>
      <c r="AI315" s="33"/>
      <c r="AJ315" s="63"/>
      <c r="AK315" s="75"/>
      <c r="AL315" s="80"/>
      <c r="AM315" s="71"/>
      <c r="AN315" s="66"/>
      <c r="AO315" s="69"/>
      <c r="AP315" s="33"/>
      <c r="AQ315" s="63"/>
      <c r="AR315" s="75"/>
      <c r="AT315" s="90"/>
      <c r="AU315" s="90"/>
      <c r="AW315" s="118"/>
      <c r="AX315" s="119"/>
      <c r="AY315" s="120"/>
      <c r="AZ315" s="121"/>
      <c r="BA315" s="122"/>
      <c r="BB315" s="123"/>
      <c r="BC315" s="124"/>
      <c r="BD315" s="113"/>
      <c r="BE315" s="118"/>
      <c r="BF315" s="119"/>
      <c r="BG315" s="120"/>
      <c r="BH315" s="121"/>
      <c r="BI315" s="122"/>
      <c r="BJ315" s="123"/>
      <c r="BK315" s="121"/>
      <c r="BL315" s="124"/>
    </row>
    <row r="316" spans="1:64" ht="29.1" customHeight="1">
      <c r="A316" t="s">
        <v>967</v>
      </c>
      <c r="B316" s="34">
        <f>SUM(G311,N311,U311,AB311,AI311,AP311)</f>
        <v>19900</v>
      </c>
      <c r="C316" s="80"/>
      <c r="D316" s="71"/>
      <c r="E316" s="66"/>
      <c r="F316" s="69"/>
      <c r="G316" s="33"/>
      <c r="H316" s="63"/>
      <c r="I316" s="75"/>
      <c r="J316" s="80"/>
      <c r="K316" s="71"/>
      <c r="L316" s="66"/>
      <c r="M316" s="69"/>
      <c r="N316" s="33"/>
      <c r="O316" s="63"/>
      <c r="P316" s="75"/>
      <c r="Q316" s="80"/>
      <c r="R316" s="71"/>
      <c r="S316" s="66"/>
      <c r="T316" s="69"/>
      <c r="U316" s="33"/>
      <c r="V316" s="63"/>
      <c r="W316" s="75"/>
      <c r="X316" s="80"/>
      <c r="Y316" s="71"/>
      <c r="Z316" s="66"/>
      <c r="AA316" s="69"/>
      <c r="AB316" s="33"/>
      <c r="AC316" s="63"/>
      <c r="AD316" s="75"/>
      <c r="AE316" s="80"/>
      <c r="AF316" s="71"/>
      <c r="AG316" s="66"/>
      <c r="AH316" s="69"/>
      <c r="AI316" s="33"/>
      <c r="AJ316" s="63"/>
      <c r="AK316" s="75"/>
      <c r="AL316" s="80"/>
      <c r="AM316" s="71"/>
      <c r="AN316" s="66"/>
      <c r="AO316" s="32" t="s">
        <v>68</v>
      </c>
      <c r="AP316" s="33">
        <f>SUM(AP306:AP313)</f>
        <v>0</v>
      </c>
      <c r="AQ316" s="262">
        <f>SUM(AQ306:AQ313)</f>
        <v>0</v>
      </c>
      <c r="AR316" s="263"/>
      <c r="AT316" s="90"/>
      <c r="AU316" s="90"/>
      <c r="AW316" s="118"/>
      <c r="AX316" s="119"/>
      <c r="AY316" s="120"/>
      <c r="AZ316" s="121"/>
      <c r="BA316" s="122"/>
      <c r="BB316" s="123"/>
      <c r="BC316" s="124"/>
      <c r="BD316" s="113"/>
      <c r="BE316" s="118"/>
      <c r="BF316" s="119"/>
      <c r="BG316" s="120"/>
      <c r="BH316" s="121"/>
      <c r="BI316" s="122"/>
      <c r="BJ316" s="123"/>
      <c r="BK316" s="121"/>
      <c r="BL316" s="124"/>
    </row>
    <row r="317" spans="1:64" ht="29.1" customHeight="1">
      <c r="A317" t="s">
        <v>967</v>
      </c>
      <c r="B317" s="16"/>
      <c r="C317" s="80"/>
      <c r="D317" s="71"/>
      <c r="E317" s="66"/>
      <c r="F317" s="69"/>
      <c r="G317" s="33"/>
      <c r="H317" s="63"/>
      <c r="I317" s="75"/>
      <c r="J317" s="80"/>
      <c r="K317" s="71"/>
      <c r="L317" s="66"/>
      <c r="M317" s="69"/>
      <c r="N317" s="33"/>
      <c r="O317" s="63"/>
      <c r="P317" s="75"/>
      <c r="Q317" s="80"/>
      <c r="R317" s="71"/>
      <c r="S317" s="66"/>
      <c r="T317" s="69"/>
      <c r="U317" s="33"/>
      <c r="V317" s="63"/>
      <c r="W317" s="75"/>
      <c r="X317" s="80"/>
      <c r="Y317" s="71"/>
      <c r="Z317" s="66"/>
      <c r="AA317" s="69"/>
      <c r="AB317" s="33"/>
      <c r="AC317" s="63"/>
      <c r="AD317" s="75"/>
      <c r="AE317" s="80"/>
      <c r="AF317" s="71"/>
      <c r="AG317" s="66"/>
      <c r="AH317" s="69"/>
      <c r="AI317" s="33"/>
      <c r="AJ317" s="63"/>
      <c r="AK317" s="75"/>
      <c r="AL317" s="80"/>
      <c r="AM317" s="71"/>
      <c r="AN317" s="66"/>
      <c r="AO317" s="69"/>
      <c r="AP317" s="33"/>
      <c r="AQ317" s="63"/>
      <c r="AR317" s="75"/>
      <c r="AT317" s="90"/>
      <c r="AU317" s="90"/>
      <c r="AW317" s="118"/>
      <c r="AX317" s="119"/>
      <c r="AY317" s="120"/>
      <c r="AZ317" s="121"/>
      <c r="BA317" s="122"/>
      <c r="BB317" s="123"/>
      <c r="BC317" s="124"/>
      <c r="BD317" s="113"/>
      <c r="BE317" s="118"/>
      <c r="BF317" s="119"/>
      <c r="BG317" s="120"/>
      <c r="BH317" s="121"/>
      <c r="BI317" s="122"/>
      <c r="BJ317" s="123"/>
      <c r="BK317" s="121"/>
      <c r="BL317" s="124"/>
    </row>
    <row r="318" spans="1:64" ht="29.1" customHeight="1">
      <c r="A318" t="s">
        <v>967</v>
      </c>
      <c r="B318" s="16"/>
      <c r="C318" s="80"/>
      <c r="D318" s="71"/>
      <c r="E318" s="66"/>
      <c r="F318" s="69"/>
      <c r="G318" s="33"/>
      <c r="H318" s="63"/>
      <c r="I318" s="75"/>
      <c r="J318" s="80"/>
      <c r="K318" s="71"/>
      <c r="L318" s="66"/>
      <c r="M318" s="69"/>
      <c r="N318" s="33"/>
      <c r="O318" s="63"/>
      <c r="P318" s="75"/>
      <c r="Q318" s="80"/>
      <c r="R318" s="71"/>
      <c r="S318" s="66"/>
      <c r="T318" s="69"/>
      <c r="U318" s="33"/>
      <c r="V318" s="63"/>
      <c r="W318" s="75"/>
      <c r="X318" s="80"/>
      <c r="Y318" s="71"/>
      <c r="Z318" s="66"/>
      <c r="AA318" s="69"/>
      <c r="AB318" s="33"/>
      <c r="AC318" s="63"/>
      <c r="AD318" s="75"/>
      <c r="AE318" s="80"/>
      <c r="AF318" s="71"/>
      <c r="AG318" s="66"/>
      <c r="AH318" s="69"/>
      <c r="AI318" s="33"/>
      <c r="AJ318" s="63"/>
      <c r="AK318" s="75"/>
      <c r="AL318" s="80"/>
      <c r="AM318" s="71"/>
      <c r="AN318" s="66"/>
      <c r="AO318" s="69"/>
      <c r="AP318" s="33"/>
      <c r="AQ318" s="63"/>
      <c r="AR318" s="75"/>
      <c r="AT318" s="90"/>
      <c r="AU318" s="90"/>
      <c r="AW318" s="118"/>
      <c r="AX318" s="119"/>
      <c r="AY318" s="120"/>
      <c r="AZ318" s="121"/>
      <c r="BA318" s="122"/>
      <c r="BB318" s="123"/>
      <c r="BC318" s="124"/>
      <c r="BD318" s="113"/>
      <c r="BE318" s="118"/>
      <c r="BF318" s="119"/>
      <c r="BG318" s="120"/>
      <c r="BH318" s="121"/>
      <c r="BI318" s="122"/>
      <c r="BJ318" s="123"/>
      <c r="BK318" s="121"/>
      <c r="BL318" s="124"/>
    </row>
    <row r="319" spans="1:64" ht="29.1" customHeight="1">
      <c r="A319" t="s">
        <v>967</v>
      </c>
      <c r="B319" s="16"/>
      <c r="C319" s="80"/>
      <c r="D319" s="71"/>
      <c r="E319" s="66"/>
      <c r="F319" s="69"/>
      <c r="G319" s="33"/>
      <c r="H319" s="63"/>
      <c r="I319" s="75"/>
      <c r="J319" s="80"/>
      <c r="K319" s="71"/>
      <c r="L319" s="66"/>
      <c r="M319" s="69"/>
      <c r="N319" s="33"/>
      <c r="O319" s="63"/>
      <c r="P319" s="75"/>
      <c r="Q319" s="80"/>
      <c r="R319" s="71"/>
      <c r="S319" s="66"/>
      <c r="T319" s="69"/>
      <c r="U319" s="33"/>
      <c r="V319" s="63"/>
      <c r="W319" s="75"/>
      <c r="X319" s="80"/>
      <c r="Y319" s="71"/>
      <c r="Z319" s="66"/>
      <c r="AA319" s="69"/>
      <c r="AB319" s="33"/>
      <c r="AC319" s="63"/>
      <c r="AD319" s="75"/>
      <c r="AE319" s="80"/>
      <c r="AF319" s="71"/>
      <c r="AG319" s="66"/>
      <c r="AH319" s="69"/>
      <c r="AI319" s="33"/>
      <c r="AJ319" s="63"/>
      <c r="AK319" s="75"/>
      <c r="AL319" s="80"/>
      <c r="AM319" s="71"/>
      <c r="AN319" s="66"/>
      <c r="AO319" s="69"/>
      <c r="AP319" s="33"/>
      <c r="AQ319" s="63"/>
      <c r="AR319" s="75"/>
      <c r="AT319" s="90"/>
      <c r="AU319" s="90"/>
      <c r="AW319" s="118"/>
      <c r="AX319" s="119"/>
      <c r="AY319" s="120"/>
      <c r="AZ319" s="121"/>
      <c r="BA319" s="122"/>
      <c r="BB319" s="123"/>
      <c r="BC319" s="124"/>
      <c r="BD319" s="113"/>
      <c r="BE319" s="118"/>
      <c r="BF319" s="119"/>
      <c r="BG319" s="120"/>
      <c r="BH319" s="121"/>
      <c r="BI319" s="122"/>
      <c r="BJ319" s="123"/>
      <c r="BK319" s="121"/>
      <c r="BL319" s="124"/>
    </row>
    <row r="320" spans="1:64" ht="29.1" customHeight="1">
      <c r="A320" t="s">
        <v>967</v>
      </c>
      <c r="B320" s="16"/>
      <c r="C320" s="80"/>
      <c r="D320" s="71"/>
      <c r="E320" s="66"/>
      <c r="F320" s="69"/>
      <c r="G320" s="33"/>
      <c r="H320" s="63"/>
      <c r="I320" s="75"/>
      <c r="J320" s="80"/>
      <c r="K320" s="71"/>
      <c r="L320" s="66"/>
      <c r="M320" s="69"/>
      <c r="N320" s="33"/>
      <c r="O320" s="63"/>
      <c r="P320" s="75"/>
      <c r="Q320" s="80"/>
      <c r="R320" s="71"/>
      <c r="S320" s="66"/>
      <c r="T320" s="69"/>
      <c r="U320" s="33"/>
      <c r="V320" s="63"/>
      <c r="W320" s="75"/>
      <c r="X320" s="80"/>
      <c r="Y320" s="71"/>
      <c r="Z320" s="66"/>
      <c r="AA320" s="69"/>
      <c r="AB320" s="33"/>
      <c r="AC320" s="63"/>
      <c r="AD320" s="75"/>
      <c r="AE320" s="80"/>
      <c r="AF320" s="71"/>
      <c r="AG320" s="66"/>
      <c r="AH320" s="69"/>
      <c r="AI320" s="33"/>
      <c r="AJ320" s="63"/>
      <c r="AK320" s="75"/>
      <c r="AL320" s="80"/>
      <c r="AM320" s="71"/>
      <c r="AN320" s="66"/>
      <c r="AO320" s="69"/>
      <c r="AP320" s="33"/>
      <c r="AQ320" s="63"/>
      <c r="AR320" s="75"/>
      <c r="AT320" s="90"/>
      <c r="AU320" s="90"/>
      <c r="AW320" s="118"/>
      <c r="AX320" s="119"/>
      <c r="AY320" s="120"/>
      <c r="AZ320" s="121"/>
      <c r="BA320" s="122"/>
      <c r="BB320" s="123"/>
      <c r="BC320" s="124"/>
      <c r="BD320" s="113"/>
      <c r="BE320" s="118"/>
      <c r="BF320" s="119"/>
      <c r="BG320" s="120"/>
      <c r="BH320" s="121"/>
      <c r="BI320" s="122"/>
      <c r="BJ320" s="123"/>
      <c r="BK320" s="121"/>
      <c r="BL320" s="124"/>
    </row>
    <row r="321" spans="1:64" ht="29.1" customHeight="1">
      <c r="A321" t="s">
        <v>967</v>
      </c>
      <c r="B321" s="16"/>
      <c r="C321" s="80"/>
      <c r="D321" s="71"/>
      <c r="E321" s="66"/>
      <c r="F321" s="69"/>
      <c r="G321" s="33"/>
      <c r="H321" s="63"/>
      <c r="I321" s="75"/>
      <c r="J321" s="80"/>
      <c r="K321" s="71"/>
      <c r="L321" s="66"/>
      <c r="M321" s="69"/>
      <c r="N321" s="33"/>
      <c r="O321" s="63"/>
      <c r="P321" s="75"/>
      <c r="Q321" s="80"/>
      <c r="R321" s="71"/>
      <c r="S321" s="66"/>
      <c r="T321" s="69"/>
      <c r="U321" s="33"/>
      <c r="V321" s="63"/>
      <c r="W321" s="75"/>
      <c r="X321" s="80"/>
      <c r="Y321" s="71"/>
      <c r="Z321" s="66"/>
      <c r="AA321" s="69"/>
      <c r="AB321" s="33"/>
      <c r="AC321" s="63"/>
      <c r="AD321" s="75"/>
      <c r="AE321" s="80"/>
      <c r="AF321" s="71"/>
      <c r="AG321" s="66"/>
      <c r="AH321" s="69"/>
      <c r="AI321" s="33"/>
      <c r="AJ321" s="63"/>
      <c r="AK321" s="75"/>
      <c r="AL321" s="80"/>
      <c r="AM321" s="71"/>
      <c r="AN321" s="66"/>
      <c r="AO321" s="69"/>
      <c r="AP321" s="33"/>
      <c r="AQ321" s="63"/>
      <c r="AR321" s="75"/>
      <c r="AT321" s="90"/>
      <c r="AU321" s="90"/>
      <c r="AW321" s="118"/>
      <c r="AX321" s="119"/>
      <c r="AY321" s="120"/>
      <c r="AZ321" s="121"/>
      <c r="BA321" s="122"/>
      <c r="BB321" s="123"/>
      <c r="BC321" s="124"/>
      <c r="BD321" s="113"/>
      <c r="BE321" s="118"/>
      <c r="BF321" s="119"/>
      <c r="BG321" s="120"/>
      <c r="BH321" s="121"/>
      <c r="BI321" s="122"/>
      <c r="BJ321" s="123"/>
      <c r="BK321" s="121"/>
      <c r="BL321" s="124"/>
    </row>
    <row r="322" spans="1:64" ht="29.1" customHeight="1">
      <c r="A322" t="s">
        <v>967</v>
      </c>
      <c r="B322" s="16"/>
      <c r="C322" s="80"/>
      <c r="D322" s="71"/>
      <c r="E322" s="66"/>
      <c r="F322" s="69"/>
      <c r="G322" s="33"/>
      <c r="H322" s="63"/>
      <c r="I322" s="75"/>
      <c r="J322" s="80"/>
      <c r="K322" s="71"/>
      <c r="L322" s="66"/>
      <c r="M322" s="69"/>
      <c r="N322" s="33"/>
      <c r="O322" s="63"/>
      <c r="P322" s="75"/>
      <c r="Q322" s="80"/>
      <c r="R322" s="71"/>
      <c r="S322" s="66"/>
      <c r="T322" s="69"/>
      <c r="U322" s="33"/>
      <c r="V322" s="63"/>
      <c r="W322" s="75"/>
      <c r="X322" s="80"/>
      <c r="Y322" s="71"/>
      <c r="Z322" s="66"/>
      <c r="AA322" s="69"/>
      <c r="AB322" s="33"/>
      <c r="AC322" s="63"/>
      <c r="AD322" s="75"/>
      <c r="AE322" s="80"/>
      <c r="AF322" s="71"/>
      <c r="AG322" s="66"/>
      <c r="AH322" s="69"/>
      <c r="AI322" s="33"/>
      <c r="AJ322" s="63"/>
      <c r="AK322" s="75"/>
      <c r="AL322" s="80"/>
      <c r="AM322" s="71"/>
      <c r="AN322" s="66"/>
      <c r="AO322" s="69"/>
      <c r="AP322" s="33"/>
      <c r="AQ322" s="63"/>
      <c r="AR322" s="75"/>
      <c r="AT322" s="90"/>
      <c r="AU322" s="90"/>
      <c r="AW322" s="118"/>
      <c r="AX322" s="119"/>
      <c r="AY322" s="120"/>
      <c r="AZ322" s="121"/>
      <c r="BA322" s="122"/>
      <c r="BB322" s="123"/>
      <c r="BC322" s="124"/>
      <c r="BD322" s="113"/>
      <c r="BE322" s="118"/>
      <c r="BF322" s="119"/>
      <c r="BG322" s="120"/>
      <c r="BH322" s="121"/>
      <c r="BI322" s="122"/>
      <c r="BJ322" s="123"/>
      <c r="BK322" s="121"/>
      <c r="BL322" s="124"/>
    </row>
    <row r="323" spans="1:64" ht="29.1" customHeight="1">
      <c r="A323" t="s">
        <v>967</v>
      </c>
      <c r="B323" s="35" t="s">
        <v>176</v>
      </c>
      <c r="C323" s="101" t="s">
        <v>5</v>
      </c>
      <c r="D323" s="71" t="s">
        <v>471</v>
      </c>
      <c r="E323" s="66" t="s">
        <v>231</v>
      </c>
      <c r="F323" s="69" t="s">
        <v>800</v>
      </c>
      <c r="G323" s="33">
        <v>750</v>
      </c>
      <c r="H323" s="73">
        <v>0</v>
      </c>
      <c r="I323" s="68" t="s">
        <v>29</v>
      </c>
      <c r="J323" s="101"/>
      <c r="K323" s="71" t="s">
        <v>31</v>
      </c>
      <c r="L323" s="66" t="s">
        <v>236</v>
      </c>
      <c r="M323" s="74" t="s">
        <v>805</v>
      </c>
      <c r="N323" s="33" t="s">
        <v>470</v>
      </c>
      <c r="O323" s="63"/>
      <c r="P323" s="75"/>
      <c r="Q323" s="101" t="s">
        <v>5</v>
      </c>
      <c r="R323" s="71" t="s">
        <v>568</v>
      </c>
      <c r="S323" s="66" t="s">
        <v>239</v>
      </c>
      <c r="T323" s="69" t="s">
        <v>799</v>
      </c>
      <c r="U323" s="33">
        <v>1300</v>
      </c>
      <c r="V323" s="73">
        <v>0</v>
      </c>
      <c r="W323" s="68" t="s">
        <v>29</v>
      </c>
      <c r="X323" s="101" t="s">
        <v>5</v>
      </c>
      <c r="Y323" s="71" t="s">
        <v>569</v>
      </c>
      <c r="Z323" s="66" t="s">
        <v>236</v>
      </c>
      <c r="AA323" s="69" t="s">
        <v>799</v>
      </c>
      <c r="AB323" s="33">
        <v>3950</v>
      </c>
      <c r="AC323" s="73">
        <v>0</v>
      </c>
      <c r="AD323" s="68" t="s">
        <v>29</v>
      </c>
      <c r="AE323" s="101" t="s">
        <v>5</v>
      </c>
      <c r="AF323" s="71" t="s">
        <v>505</v>
      </c>
      <c r="AG323" s="66" t="s">
        <v>231</v>
      </c>
      <c r="AH323" s="69" t="s">
        <v>807</v>
      </c>
      <c r="AI323" s="33">
        <v>250</v>
      </c>
      <c r="AJ323" s="73">
        <v>0</v>
      </c>
      <c r="AK323" s="68" t="s">
        <v>29</v>
      </c>
      <c r="AL323" s="80"/>
      <c r="AM323" s="71" t="s">
        <v>31</v>
      </c>
      <c r="AN323" s="66" t="s">
        <v>236</v>
      </c>
      <c r="AO323" s="74" t="s">
        <v>805</v>
      </c>
      <c r="AP323" s="33" t="s">
        <v>470</v>
      </c>
      <c r="AQ323" s="63"/>
      <c r="AR323" s="75"/>
      <c r="AT323" s="90"/>
      <c r="AU323" s="90"/>
      <c r="AW323" s="118"/>
      <c r="AX323" s="119"/>
      <c r="AY323" s="120"/>
      <c r="AZ323" s="121"/>
      <c r="BA323" s="122"/>
      <c r="BB323" s="123"/>
      <c r="BC323" s="124"/>
      <c r="BD323" s="113"/>
      <c r="BE323" s="118"/>
      <c r="BF323" s="119"/>
      <c r="BG323" s="120"/>
      <c r="BH323" s="121"/>
      <c r="BI323" s="122"/>
      <c r="BJ323" s="123"/>
      <c r="BK323" s="121"/>
      <c r="BL323" s="124">
        <f>IF(COUNTIF(H323,{"&gt;0","&lt;0"}),0,COUNTIF(AJ323,{"&gt;0","&lt;0"}))</f>
        <v>0</v>
      </c>
    </row>
    <row r="324" spans="1:64" ht="29.1" customHeight="1">
      <c r="A324" t="s">
        <v>967</v>
      </c>
      <c r="B324" s="36" t="s">
        <v>459</v>
      </c>
      <c r="C324" s="101" t="s">
        <v>5</v>
      </c>
      <c r="D324" s="71" t="s">
        <v>471</v>
      </c>
      <c r="E324" s="66" t="s">
        <v>232</v>
      </c>
      <c r="F324" s="84" t="s">
        <v>1233</v>
      </c>
      <c r="G324" s="33">
        <v>800</v>
      </c>
      <c r="H324" s="73">
        <v>0</v>
      </c>
      <c r="I324" s="68" t="s">
        <v>29</v>
      </c>
      <c r="J324" s="80"/>
      <c r="K324" s="71" t="s">
        <v>31</v>
      </c>
      <c r="L324" s="66" t="s">
        <v>237</v>
      </c>
      <c r="M324" s="74" t="s">
        <v>1174</v>
      </c>
      <c r="N324" s="33" t="s">
        <v>470</v>
      </c>
      <c r="O324" s="63"/>
      <c r="P324" s="75"/>
      <c r="Q324" s="101" t="s">
        <v>5</v>
      </c>
      <c r="R324" s="71" t="s">
        <v>568</v>
      </c>
      <c r="S324" s="66" t="s">
        <v>240</v>
      </c>
      <c r="T324" s="69" t="s">
        <v>800</v>
      </c>
      <c r="U324" s="33">
        <v>900</v>
      </c>
      <c r="V324" s="73">
        <v>0</v>
      </c>
      <c r="W324" s="68" t="s">
        <v>29</v>
      </c>
      <c r="X324" s="101" t="s">
        <v>5</v>
      </c>
      <c r="Y324" s="71" t="s">
        <v>569</v>
      </c>
      <c r="Z324" s="66" t="s">
        <v>237</v>
      </c>
      <c r="AA324" s="69" t="s">
        <v>1175</v>
      </c>
      <c r="AB324" s="33">
        <v>2300</v>
      </c>
      <c r="AC324" s="73">
        <v>0</v>
      </c>
      <c r="AD324" s="68" t="s">
        <v>29</v>
      </c>
      <c r="AE324" s="101" t="s">
        <v>5</v>
      </c>
      <c r="AF324" s="71" t="s">
        <v>505</v>
      </c>
      <c r="AG324" s="66" t="s">
        <v>232</v>
      </c>
      <c r="AH324" s="69" t="s">
        <v>1231</v>
      </c>
      <c r="AI324" s="33">
        <v>300</v>
      </c>
      <c r="AJ324" s="73">
        <v>0</v>
      </c>
      <c r="AK324" s="68" t="s">
        <v>29</v>
      </c>
      <c r="AL324" s="80"/>
      <c r="AM324" s="71" t="s">
        <v>31</v>
      </c>
      <c r="AN324" s="66" t="s">
        <v>237</v>
      </c>
      <c r="AO324" s="74" t="s">
        <v>1174</v>
      </c>
      <c r="AP324" s="33" t="s">
        <v>470</v>
      </c>
      <c r="AQ324" s="63"/>
      <c r="AR324" s="75"/>
      <c r="AT324" s="90"/>
      <c r="AU324" s="90"/>
      <c r="AW324" s="118"/>
      <c r="AX324" s="119"/>
      <c r="AY324" s="120"/>
      <c r="AZ324" s="121"/>
      <c r="BA324" s="122"/>
      <c r="BB324" s="123"/>
      <c r="BC324" s="124"/>
      <c r="BD324" s="113"/>
      <c r="BE324" s="118"/>
      <c r="BF324" s="119"/>
      <c r="BG324" s="120"/>
      <c r="BH324" s="121"/>
      <c r="BI324" s="122"/>
      <c r="BJ324" s="123"/>
      <c r="BK324" s="121"/>
      <c r="BL324" s="124">
        <f>IF(COUNTIF(H324,{"&gt;0","&lt;0"}),0,COUNTIF(AJ324,{"&gt;0","&lt;0"}))</f>
        <v>0</v>
      </c>
    </row>
    <row r="325" spans="1:64" ht="29.1" customHeight="1">
      <c r="A325" t="s">
        <v>967</v>
      </c>
      <c r="B325" s="36" t="s">
        <v>463</v>
      </c>
      <c r="C325" s="101" t="s">
        <v>5</v>
      </c>
      <c r="D325" s="71" t="s">
        <v>1227</v>
      </c>
      <c r="E325" s="66" t="s">
        <v>233</v>
      </c>
      <c r="F325" s="84" t="s">
        <v>1228</v>
      </c>
      <c r="G325" s="185" t="s">
        <v>1229</v>
      </c>
      <c r="H325" s="63"/>
      <c r="I325" s="75"/>
      <c r="J325" s="80"/>
      <c r="K325" s="71" t="s">
        <v>31</v>
      </c>
      <c r="L325" s="66" t="s">
        <v>238</v>
      </c>
      <c r="M325" s="74" t="s">
        <v>806</v>
      </c>
      <c r="N325" s="33" t="s">
        <v>470</v>
      </c>
      <c r="O325" s="63"/>
      <c r="P325" s="75"/>
      <c r="Q325" s="101" t="s">
        <v>5</v>
      </c>
      <c r="R325" s="71" t="s">
        <v>568</v>
      </c>
      <c r="S325" s="66" t="s">
        <v>241</v>
      </c>
      <c r="T325" s="69" t="s">
        <v>802</v>
      </c>
      <c r="U325" s="33">
        <v>150</v>
      </c>
      <c r="V325" s="73">
        <v>0</v>
      </c>
      <c r="W325" s="68" t="s">
        <v>29</v>
      </c>
      <c r="X325" s="101" t="s">
        <v>5</v>
      </c>
      <c r="Y325" s="71" t="s">
        <v>569</v>
      </c>
      <c r="Z325" s="66" t="s">
        <v>238</v>
      </c>
      <c r="AA325" s="69" t="s">
        <v>801</v>
      </c>
      <c r="AB325" s="33">
        <v>1500</v>
      </c>
      <c r="AC325" s="73">
        <v>0</v>
      </c>
      <c r="AD325" s="68" t="s">
        <v>29</v>
      </c>
      <c r="AE325" s="101" t="s">
        <v>5</v>
      </c>
      <c r="AF325" s="71" t="s">
        <v>1243</v>
      </c>
      <c r="AG325" s="66" t="s">
        <v>233</v>
      </c>
      <c r="AH325" s="84" t="s">
        <v>1230</v>
      </c>
      <c r="AI325" s="185" t="s">
        <v>1232</v>
      </c>
      <c r="AJ325" s="63"/>
      <c r="AK325" s="75"/>
      <c r="AL325" s="80"/>
      <c r="AM325" s="71" t="s">
        <v>31</v>
      </c>
      <c r="AN325" s="66" t="s">
        <v>238</v>
      </c>
      <c r="AO325" s="74" t="s">
        <v>806</v>
      </c>
      <c r="AP325" s="33" t="s">
        <v>470</v>
      </c>
      <c r="AQ325" s="63"/>
      <c r="AR325" s="75"/>
      <c r="AT325" s="90"/>
      <c r="AU325" s="90"/>
      <c r="AW325" s="118"/>
      <c r="AX325" s="119"/>
      <c r="AY325" s="120"/>
      <c r="AZ325" s="121"/>
      <c r="BA325" s="122"/>
      <c r="BB325" s="123"/>
      <c r="BC325" s="124"/>
      <c r="BD325" s="113"/>
      <c r="BE325" s="118"/>
      <c r="BF325" s="119"/>
      <c r="BG325" s="120"/>
      <c r="BH325" s="121"/>
      <c r="BI325" s="122"/>
      <c r="BJ325" s="123"/>
      <c r="BK325" s="121"/>
      <c r="BL325" s="124"/>
    </row>
    <row r="326" spans="1:64" ht="29.1" customHeight="1">
      <c r="A326" t="s">
        <v>967</v>
      </c>
      <c r="B326" s="16"/>
      <c r="C326" s="101"/>
      <c r="D326" s="71" t="s">
        <v>31</v>
      </c>
      <c r="E326" s="66" t="s">
        <v>235</v>
      </c>
      <c r="F326" s="74" t="s">
        <v>1309</v>
      </c>
      <c r="G326" s="33" t="s">
        <v>470</v>
      </c>
      <c r="H326" s="63"/>
      <c r="I326" s="75"/>
      <c r="J326" s="101"/>
      <c r="K326" s="71" t="s">
        <v>31</v>
      </c>
      <c r="L326" s="66" t="s">
        <v>235</v>
      </c>
      <c r="M326" s="74" t="s">
        <v>1309</v>
      </c>
      <c r="N326" s="33" t="s">
        <v>470</v>
      </c>
      <c r="O326" s="63"/>
      <c r="P326" s="75"/>
      <c r="Q326" s="101"/>
      <c r="R326" s="71" t="s">
        <v>31</v>
      </c>
      <c r="S326" s="66" t="s">
        <v>235</v>
      </c>
      <c r="T326" s="74" t="s">
        <v>1309</v>
      </c>
      <c r="U326" s="33" t="s">
        <v>470</v>
      </c>
      <c r="V326" s="63"/>
      <c r="W326" s="75"/>
      <c r="X326" s="101" t="s">
        <v>5</v>
      </c>
      <c r="Y326" s="71" t="s">
        <v>569</v>
      </c>
      <c r="Z326" s="66" t="s">
        <v>234</v>
      </c>
      <c r="AA326" s="84" t="s">
        <v>1306</v>
      </c>
      <c r="AB326" s="185" t="s">
        <v>1307</v>
      </c>
      <c r="AC326" s="63"/>
      <c r="AD326" s="75"/>
      <c r="AE326" s="101"/>
      <c r="AF326" s="71" t="s">
        <v>31</v>
      </c>
      <c r="AG326" s="66" t="s">
        <v>235</v>
      </c>
      <c r="AH326" s="74" t="s">
        <v>1309</v>
      </c>
      <c r="AI326" s="33" t="s">
        <v>470</v>
      </c>
      <c r="AJ326" s="63"/>
      <c r="AK326" s="75"/>
      <c r="AL326" s="101"/>
      <c r="AM326" s="71" t="s">
        <v>31</v>
      </c>
      <c r="AN326" s="66" t="s">
        <v>235</v>
      </c>
      <c r="AO326" s="74" t="s">
        <v>1309</v>
      </c>
      <c r="AP326" s="33" t="s">
        <v>470</v>
      </c>
      <c r="AQ326" s="63"/>
      <c r="AR326" s="75"/>
      <c r="AT326" s="90"/>
      <c r="AU326" s="90"/>
      <c r="AW326" s="118"/>
      <c r="AX326" s="119"/>
      <c r="AY326" s="120"/>
      <c r="AZ326" s="121"/>
      <c r="BA326" s="122"/>
      <c r="BB326" s="123"/>
      <c r="BC326" s="124"/>
      <c r="BD326" s="113"/>
      <c r="BE326" s="118"/>
      <c r="BF326" s="119"/>
      <c r="BG326" s="120"/>
      <c r="BH326" s="121"/>
      <c r="BI326" s="122"/>
      <c r="BJ326" s="123"/>
      <c r="BK326" s="121"/>
      <c r="BL326" s="124"/>
    </row>
    <row r="327" spans="1:64" ht="29.1" customHeight="1">
      <c r="A327" t="s">
        <v>967</v>
      </c>
      <c r="B327" s="16"/>
      <c r="C327" s="101"/>
      <c r="D327" s="71"/>
      <c r="E327" s="66"/>
      <c r="F327" s="69"/>
      <c r="G327" s="33"/>
      <c r="H327" s="63"/>
      <c r="I327" s="75"/>
      <c r="J327" s="101"/>
      <c r="K327" s="71"/>
      <c r="L327" s="66"/>
      <c r="M327" s="69"/>
      <c r="N327" s="33"/>
      <c r="O327" s="63"/>
      <c r="P327" s="75"/>
      <c r="Q327" s="101"/>
      <c r="R327" s="71"/>
      <c r="S327" s="66"/>
      <c r="T327" s="69"/>
      <c r="U327" s="33"/>
      <c r="V327" s="63"/>
      <c r="W327" s="75"/>
      <c r="X327" s="101" t="s">
        <v>5</v>
      </c>
      <c r="Y327" s="71" t="s">
        <v>569</v>
      </c>
      <c r="Z327" s="66" t="s">
        <v>235</v>
      </c>
      <c r="AA327" s="84" t="s">
        <v>1308</v>
      </c>
      <c r="AB327" s="33">
        <v>1350</v>
      </c>
      <c r="AC327" s="73">
        <v>0</v>
      </c>
      <c r="AD327" s="68" t="s">
        <v>29</v>
      </c>
      <c r="AE327" s="101"/>
      <c r="AF327" s="71"/>
      <c r="AG327" s="66"/>
      <c r="AH327" s="69"/>
      <c r="AI327" s="33"/>
      <c r="AJ327" s="63"/>
      <c r="AK327" s="75"/>
      <c r="AL327" s="101"/>
      <c r="AM327" s="71"/>
      <c r="AN327" s="66"/>
      <c r="AO327" s="69"/>
      <c r="AP327" s="33"/>
      <c r="AQ327" s="63"/>
      <c r="AR327" s="75"/>
      <c r="AT327" s="90"/>
      <c r="AU327" s="90"/>
      <c r="AW327" s="118"/>
      <c r="AX327" s="119"/>
      <c r="AY327" s="120"/>
      <c r="AZ327" s="121"/>
      <c r="BA327" s="122"/>
      <c r="BB327" s="123"/>
      <c r="BC327" s="124"/>
      <c r="BD327" s="113"/>
      <c r="BE327" s="118"/>
      <c r="BF327" s="119"/>
      <c r="BG327" s="120"/>
      <c r="BH327" s="121"/>
      <c r="BI327" s="122"/>
      <c r="BJ327" s="123"/>
      <c r="BK327" s="121"/>
      <c r="BL327" s="124"/>
    </row>
    <row r="328" spans="1:64" ht="29.1" customHeight="1">
      <c r="A328" t="s">
        <v>967</v>
      </c>
      <c r="B328" s="16"/>
      <c r="C328" s="101"/>
      <c r="D328" s="71"/>
      <c r="E328" s="66"/>
      <c r="F328" s="69"/>
      <c r="G328" s="33"/>
      <c r="H328" s="63"/>
      <c r="I328" s="75"/>
      <c r="J328" s="80"/>
      <c r="K328" s="71"/>
      <c r="L328" s="66"/>
      <c r="M328" s="69"/>
      <c r="N328" s="33"/>
      <c r="O328" s="63"/>
      <c r="P328" s="75"/>
      <c r="Q328" s="101"/>
      <c r="R328" s="71"/>
      <c r="S328" s="66"/>
      <c r="T328" s="69"/>
      <c r="U328" s="33"/>
      <c r="V328" s="63"/>
      <c r="W328" s="75"/>
      <c r="X328" s="101"/>
      <c r="Y328" s="71"/>
      <c r="Z328" s="66"/>
      <c r="AA328" s="69"/>
      <c r="AB328" s="33"/>
      <c r="AC328" s="63"/>
      <c r="AD328" s="75"/>
      <c r="AE328" s="101"/>
      <c r="AF328" s="71"/>
      <c r="AG328" s="66"/>
      <c r="AH328" s="69"/>
      <c r="AI328" s="33"/>
      <c r="AJ328" s="63"/>
      <c r="AK328" s="75"/>
      <c r="AL328" s="80"/>
      <c r="AM328" s="71"/>
      <c r="AN328" s="66"/>
      <c r="AO328" s="69"/>
      <c r="AP328" s="33"/>
      <c r="AQ328" s="63"/>
      <c r="AR328" s="75"/>
      <c r="AT328" s="90"/>
      <c r="AU328" s="90"/>
      <c r="AW328" s="118"/>
      <c r="AX328" s="119"/>
      <c r="AY328" s="120"/>
      <c r="AZ328" s="121"/>
      <c r="BA328" s="122"/>
      <c r="BB328" s="123"/>
      <c r="BC328" s="124"/>
      <c r="BD328" s="113"/>
      <c r="BE328" s="118"/>
      <c r="BF328" s="119"/>
      <c r="BG328" s="120"/>
      <c r="BH328" s="121"/>
      <c r="BI328" s="122"/>
      <c r="BJ328" s="123"/>
      <c r="BK328" s="121"/>
      <c r="BL328" s="124"/>
    </row>
    <row r="329" spans="1:64" ht="29.1" customHeight="1">
      <c r="A329" t="s">
        <v>967</v>
      </c>
      <c r="B329" s="16"/>
      <c r="C329" s="101"/>
      <c r="D329" s="71"/>
      <c r="E329" s="66"/>
      <c r="F329" s="69"/>
      <c r="G329" s="33"/>
      <c r="H329" s="63"/>
      <c r="I329" s="75"/>
      <c r="J329" s="101"/>
      <c r="K329" s="71"/>
      <c r="L329" s="66"/>
      <c r="M329" s="69"/>
      <c r="N329" s="33"/>
      <c r="O329" s="63"/>
      <c r="P329" s="75"/>
      <c r="Q329" s="101"/>
      <c r="R329" s="71"/>
      <c r="S329" s="66"/>
      <c r="T329" s="69"/>
      <c r="U329" s="33"/>
      <c r="V329" s="63"/>
      <c r="W329" s="75"/>
      <c r="X329" s="101"/>
      <c r="Y329" s="71"/>
      <c r="Z329" s="66"/>
      <c r="AA329" s="69"/>
      <c r="AB329" s="33"/>
      <c r="AC329" s="63"/>
      <c r="AD329" s="75"/>
      <c r="AE329" s="101"/>
      <c r="AF329" s="71"/>
      <c r="AG329" s="66"/>
      <c r="AH329" s="69"/>
      <c r="AI329" s="33"/>
      <c r="AJ329" s="63"/>
      <c r="AK329" s="75"/>
      <c r="AL329" s="80"/>
      <c r="AM329" s="71"/>
      <c r="AN329" s="66"/>
      <c r="AO329" s="69"/>
      <c r="AP329" s="33"/>
      <c r="AQ329" s="63"/>
      <c r="AR329" s="75"/>
      <c r="AT329" s="90"/>
      <c r="AU329" s="90"/>
      <c r="AW329" s="118"/>
      <c r="AX329" s="119"/>
      <c r="AY329" s="120"/>
      <c r="AZ329" s="121"/>
      <c r="BA329" s="122"/>
      <c r="BB329" s="123"/>
      <c r="BC329" s="124"/>
      <c r="BD329" s="113"/>
      <c r="BE329" s="118"/>
      <c r="BF329" s="119"/>
      <c r="BG329" s="120"/>
      <c r="BH329" s="121"/>
      <c r="BI329" s="122"/>
      <c r="BJ329" s="123"/>
      <c r="BK329" s="121"/>
      <c r="BL329" s="124"/>
    </row>
    <row r="330" spans="1:64" ht="29.1" customHeight="1">
      <c r="A330" t="s">
        <v>967</v>
      </c>
      <c r="B330" s="16"/>
      <c r="C330" s="101"/>
      <c r="D330" s="71"/>
      <c r="E330" s="66"/>
      <c r="F330" s="69"/>
      <c r="G330" s="33"/>
      <c r="H330" s="63"/>
      <c r="I330" s="75"/>
      <c r="J330" s="101"/>
      <c r="K330" s="71"/>
      <c r="L330" s="66"/>
      <c r="M330" s="69"/>
      <c r="N330" s="33"/>
      <c r="O330" s="63"/>
      <c r="P330" s="75"/>
      <c r="Q330" s="101"/>
      <c r="R330" s="71"/>
      <c r="S330" s="66"/>
      <c r="T330" s="69"/>
      <c r="U330" s="33"/>
      <c r="V330" s="63"/>
      <c r="W330" s="75"/>
      <c r="X330" s="101"/>
      <c r="Y330" s="71"/>
      <c r="Z330" s="66"/>
      <c r="AA330" s="69"/>
      <c r="AB330" s="33"/>
      <c r="AC330" s="63"/>
      <c r="AD330" s="75"/>
      <c r="AE330" s="80"/>
      <c r="AF330" s="71"/>
      <c r="AG330" s="66"/>
      <c r="AH330" s="69"/>
      <c r="AI330" s="33"/>
      <c r="AJ330" s="63"/>
      <c r="AK330" s="75"/>
      <c r="AL330" s="80"/>
      <c r="AM330" s="71"/>
      <c r="AN330" s="66"/>
      <c r="AO330" s="69"/>
      <c r="AP330" s="33"/>
      <c r="AQ330" s="63"/>
      <c r="AR330" s="75"/>
      <c r="AT330" s="90"/>
      <c r="AU330" s="90"/>
      <c r="AW330" s="118"/>
      <c r="AX330" s="119"/>
      <c r="AY330" s="120"/>
      <c r="AZ330" s="121"/>
      <c r="BA330" s="122"/>
      <c r="BB330" s="123"/>
      <c r="BC330" s="124"/>
      <c r="BD330" s="113"/>
      <c r="BE330" s="118"/>
      <c r="BF330" s="119"/>
      <c r="BG330" s="120"/>
      <c r="BH330" s="121"/>
      <c r="BI330" s="122"/>
      <c r="BJ330" s="123"/>
      <c r="BK330" s="121"/>
      <c r="BL330" s="124"/>
    </row>
    <row r="331" spans="1:64" ht="29.1" customHeight="1">
      <c r="A331" t="s">
        <v>967</v>
      </c>
      <c r="B331" s="34">
        <f>SUM(G331,N331,U331,AB331,AI331,AP331)</f>
        <v>13550</v>
      </c>
      <c r="C331" s="80"/>
      <c r="D331" s="71"/>
      <c r="E331" s="66"/>
      <c r="F331" s="32" t="s">
        <v>68</v>
      </c>
      <c r="G331" s="33">
        <f>SUM(G323:G328)</f>
        <v>1550</v>
      </c>
      <c r="H331" s="262">
        <f>SUM(H323:H328)</f>
        <v>0</v>
      </c>
      <c r="I331" s="263"/>
      <c r="J331" s="76"/>
      <c r="K331" s="71"/>
      <c r="L331" s="66"/>
      <c r="M331" s="32" t="s">
        <v>68</v>
      </c>
      <c r="N331" s="33">
        <f>SUM(N323:N328)</f>
        <v>0</v>
      </c>
      <c r="O331" s="262">
        <f>SUM(O323:O328)</f>
        <v>0</v>
      </c>
      <c r="P331" s="263"/>
      <c r="Q331" s="80"/>
      <c r="R331" s="71"/>
      <c r="S331" s="66"/>
      <c r="T331" s="32" t="s">
        <v>68</v>
      </c>
      <c r="U331" s="33">
        <f>SUM(U323:U328)</f>
        <v>2350</v>
      </c>
      <c r="V331" s="262">
        <f>SUM(V323:V328)</f>
        <v>0</v>
      </c>
      <c r="W331" s="263"/>
      <c r="X331" s="80"/>
      <c r="Y331" s="71"/>
      <c r="Z331" s="66"/>
      <c r="AA331" s="69" t="s">
        <v>68</v>
      </c>
      <c r="AB331" s="33">
        <f>SUM(AB323:AB328)</f>
        <v>9100</v>
      </c>
      <c r="AC331" s="262">
        <f>SUM(AC323:AC328)</f>
        <v>0</v>
      </c>
      <c r="AD331" s="263"/>
      <c r="AE331" s="80"/>
      <c r="AF331" s="71"/>
      <c r="AG331" s="66"/>
      <c r="AH331" s="32" t="s">
        <v>68</v>
      </c>
      <c r="AI331" s="33">
        <f>SUM(AI323:AI328)</f>
        <v>550</v>
      </c>
      <c r="AJ331" s="262">
        <f>SUM(AJ323:AJ328)</f>
        <v>0</v>
      </c>
      <c r="AK331" s="263"/>
      <c r="AL331" s="80"/>
      <c r="AM331" s="71"/>
      <c r="AN331" s="66"/>
      <c r="AO331" s="32" t="s">
        <v>68</v>
      </c>
      <c r="AP331" s="33">
        <f>SUM(AP323:AP328)</f>
        <v>0</v>
      </c>
      <c r="AQ331" s="262">
        <f>SUM(AQ323:AQ328)</f>
        <v>0</v>
      </c>
      <c r="AR331" s="263"/>
      <c r="AT331" s="91"/>
      <c r="AU331" s="91">
        <f>SUM(BE331:BL331)</f>
        <v>0</v>
      </c>
      <c r="AW331" s="118"/>
      <c r="AX331" s="119"/>
      <c r="AY331" s="120"/>
      <c r="AZ331" s="121"/>
      <c r="BA331" s="122"/>
      <c r="BB331" s="123"/>
      <c r="BC331" s="124"/>
      <c r="BD331" s="113"/>
      <c r="BE331" s="118">
        <f>COUNTIF(H323:H325,{"&gt;0","&lt;0"})</f>
        <v>0</v>
      </c>
      <c r="BF331" s="119"/>
      <c r="BG331" s="120">
        <f>COUNTIF(V323:V325,{"&gt;0","&lt;0"})</f>
        <v>0</v>
      </c>
      <c r="BH331" s="121">
        <f>COUNTIF(AC323:AC328,{"&gt;0","&lt;0"})</f>
        <v>0</v>
      </c>
      <c r="BI331" s="122"/>
      <c r="BJ331" s="123"/>
      <c r="BK331" s="121"/>
      <c r="BL331" s="124">
        <f>SUM(BL323:BL325)</f>
        <v>0</v>
      </c>
    </row>
    <row r="332" spans="1:64" ht="29.1" customHeight="1">
      <c r="A332" t="s">
        <v>967</v>
      </c>
      <c r="B332" s="16"/>
      <c r="C332" s="80"/>
      <c r="D332" s="71"/>
      <c r="E332" s="66"/>
      <c r="F332" s="69"/>
      <c r="G332" s="33"/>
      <c r="H332" s="63"/>
      <c r="I332" s="75"/>
      <c r="J332" s="80"/>
      <c r="K332" s="71"/>
      <c r="L332" s="66"/>
      <c r="M332" s="69"/>
      <c r="N332" s="33"/>
      <c r="O332" s="63"/>
      <c r="P332" s="75"/>
      <c r="Q332" s="80"/>
      <c r="R332" s="71"/>
      <c r="S332" s="66"/>
      <c r="T332" s="69"/>
      <c r="U332" s="33"/>
      <c r="V332" s="63"/>
      <c r="W332" s="75"/>
      <c r="X332" s="80"/>
      <c r="Y332" s="71"/>
      <c r="Z332" s="66"/>
      <c r="AA332" s="69"/>
      <c r="AB332" s="33"/>
      <c r="AC332" s="63"/>
      <c r="AD332" s="75"/>
      <c r="AE332" s="80"/>
      <c r="AF332" s="71"/>
      <c r="AG332" s="66"/>
      <c r="AH332" s="69"/>
      <c r="AI332" s="33"/>
      <c r="AJ332" s="63"/>
      <c r="AK332" s="75"/>
      <c r="AL332" s="80"/>
      <c r="AM332" s="71"/>
      <c r="AN332" s="66"/>
      <c r="AO332" s="69"/>
      <c r="AP332" s="33"/>
      <c r="AQ332" s="63"/>
      <c r="AR332" s="75"/>
      <c r="AT332" s="90"/>
      <c r="AU332" s="90"/>
      <c r="AW332" s="118"/>
      <c r="AX332" s="119"/>
      <c r="AY332" s="120"/>
      <c r="AZ332" s="121"/>
      <c r="BA332" s="122"/>
      <c r="BB332" s="123"/>
      <c r="BC332" s="124"/>
      <c r="BD332" s="113"/>
      <c r="BE332" s="118"/>
      <c r="BF332" s="119"/>
      <c r="BG332" s="120"/>
      <c r="BH332" s="121"/>
      <c r="BI332" s="122"/>
      <c r="BJ332" s="123"/>
      <c r="BK332" s="121"/>
      <c r="BL332" s="124"/>
    </row>
    <row r="333" spans="1:64" ht="29.1" customHeight="1">
      <c r="A333" t="s">
        <v>967</v>
      </c>
      <c r="B333" s="16"/>
      <c r="C333" s="80"/>
      <c r="D333" s="71"/>
      <c r="E333" s="66"/>
      <c r="F333" s="69"/>
      <c r="G333" s="33"/>
      <c r="H333" s="63"/>
      <c r="I333" s="75"/>
      <c r="J333" s="80"/>
      <c r="K333" s="71"/>
      <c r="L333" s="66"/>
      <c r="M333" s="69"/>
      <c r="N333" s="33"/>
      <c r="O333" s="63"/>
      <c r="P333" s="75"/>
      <c r="Q333" s="80"/>
      <c r="R333" s="71"/>
      <c r="S333" s="66"/>
      <c r="T333" s="69"/>
      <c r="U333" s="33"/>
      <c r="V333" s="63"/>
      <c r="W333" s="75"/>
      <c r="X333" s="80"/>
      <c r="Y333" s="71"/>
      <c r="Z333" s="66"/>
      <c r="AA333" s="69"/>
      <c r="AB333" s="33"/>
      <c r="AC333" s="63"/>
      <c r="AD333" s="75"/>
      <c r="AE333" s="80"/>
      <c r="AF333" s="71"/>
      <c r="AG333" s="66"/>
      <c r="AH333" s="69"/>
      <c r="AI333" s="33"/>
      <c r="AJ333" s="63"/>
      <c r="AK333" s="75"/>
      <c r="AL333" s="80"/>
      <c r="AM333" s="71"/>
      <c r="AN333" s="66"/>
      <c r="AO333" s="69"/>
      <c r="AP333" s="33"/>
      <c r="AQ333" s="63"/>
      <c r="AR333" s="75"/>
      <c r="AT333" s="90"/>
      <c r="AU333" s="90"/>
      <c r="AW333" s="118"/>
      <c r="AX333" s="119"/>
      <c r="AY333" s="120"/>
      <c r="AZ333" s="121"/>
      <c r="BA333" s="122"/>
      <c r="BB333" s="123"/>
      <c r="BC333" s="124"/>
      <c r="BD333" s="113"/>
      <c r="BE333" s="118"/>
      <c r="BF333" s="119"/>
      <c r="BG333" s="120"/>
      <c r="BH333" s="121"/>
      <c r="BI333" s="122"/>
      <c r="BJ333" s="123"/>
      <c r="BK333" s="121"/>
      <c r="BL333" s="124"/>
    </row>
    <row r="334" spans="1:64" ht="29.1" customHeight="1">
      <c r="A334" t="s">
        <v>968</v>
      </c>
      <c r="B334" s="42" t="s">
        <v>22</v>
      </c>
      <c r="C334" s="43" t="s">
        <v>69</v>
      </c>
      <c r="D334" s="44" t="s">
        <v>69</v>
      </c>
      <c r="E334" s="45"/>
      <c r="F334" s="44"/>
      <c r="G334" s="81">
        <f>SUM(G311,G331)</f>
        <v>3250</v>
      </c>
      <c r="H334" s="282">
        <f>SUM(H311,H331)</f>
        <v>0</v>
      </c>
      <c r="I334" s="216"/>
      <c r="J334" s="43"/>
      <c r="K334" s="44" t="s">
        <v>69</v>
      </c>
      <c r="L334" s="45"/>
      <c r="M334" s="44"/>
      <c r="N334" s="81">
        <f>SUM(N311,N331)</f>
        <v>0</v>
      </c>
      <c r="O334" s="282">
        <f>SUM(O311,O331)</f>
        <v>0</v>
      </c>
      <c r="P334" s="216"/>
      <c r="Q334" s="43"/>
      <c r="R334" s="72" t="s">
        <v>69</v>
      </c>
      <c r="S334" s="45"/>
      <c r="T334" s="44"/>
      <c r="U334" s="81">
        <f>SUM(U311,U331)</f>
        <v>5900</v>
      </c>
      <c r="V334" s="282">
        <f>SUM(V311,V331)</f>
        <v>0</v>
      </c>
      <c r="W334" s="216"/>
      <c r="X334" s="43"/>
      <c r="Y334" s="72" t="s">
        <v>69</v>
      </c>
      <c r="Z334" s="45"/>
      <c r="AA334" s="44"/>
      <c r="AB334" s="81">
        <f>SUM(AB311,AB331)</f>
        <v>22750</v>
      </c>
      <c r="AC334" s="282">
        <f>SUM(AC311,AC331)</f>
        <v>0</v>
      </c>
      <c r="AD334" s="216"/>
      <c r="AE334" s="283" t="s">
        <v>69</v>
      </c>
      <c r="AF334" s="280"/>
      <c r="AG334" s="280"/>
      <c r="AH334" s="281"/>
      <c r="AI334" s="81">
        <f>SUM(AI311,AI331)</f>
        <v>1550</v>
      </c>
      <c r="AJ334" s="282">
        <f>SUM(AJ311,AJ331)</f>
        <v>0</v>
      </c>
      <c r="AK334" s="216"/>
      <c r="AL334" s="43"/>
      <c r="AM334" s="72" t="s">
        <v>69</v>
      </c>
      <c r="AN334" s="45"/>
      <c r="AO334" s="44"/>
      <c r="AP334" s="81">
        <f>SUM(AP311,AP331)</f>
        <v>0</v>
      </c>
      <c r="AQ334" s="282">
        <f>SUM(AQ311,AQ331)</f>
        <v>0</v>
      </c>
      <c r="AR334" s="216"/>
      <c r="AT334" s="90"/>
      <c r="AU334" s="90"/>
      <c r="AW334" s="118"/>
      <c r="AX334" s="119"/>
      <c r="AY334" s="120"/>
      <c r="AZ334" s="121"/>
      <c r="BA334" s="122"/>
      <c r="BB334" s="123"/>
      <c r="BC334" s="124"/>
      <c r="BD334" s="113"/>
      <c r="BE334" s="118"/>
      <c r="BF334" s="119"/>
      <c r="BG334" s="120"/>
      <c r="BH334" s="121"/>
      <c r="BI334" s="122"/>
      <c r="BJ334" s="123"/>
      <c r="BK334" s="121"/>
      <c r="BL334" s="124"/>
    </row>
    <row r="335" spans="1:64" ht="29.1" customHeight="1">
      <c r="A335" t="s">
        <v>968</v>
      </c>
      <c r="C335" t="s">
        <v>1191</v>
      </c>
      <c r="AL335" s="284" t="s">
        <v>490</v>
      </c>
      <c r="AM335" s="284"/>
      <c r="AN335" s="284"/>
      <c r="AO335" s="284"/>
      <c r="AP335" s="285">
        <f>SUM(H334,O334,V334,AQ334,AC334,AJ334)</f>
        <v>0</v>
      </c>
      <c r="AQ335" s="286"/>
      <c r="AR335" s="286"/>
      <c r="AT335" s="90"/>
      <c r="AU335" s="90"/>
      <c r="AW335" s="118"/>
      <c r="AX335" s="119"/>
      <c r="AY335" s="120"/>
      <c r="AZ335" s="121"/>
      <c r="BA335" s="122"/>
      <c r="BB335" s="123"/>
      <c r="BC335" s="124"/>
      <c r="BD335" s="113"/>
      <c r="BE335" s="118"/>
      <c r="BF335" s="119"/>
      <c r="BG335" s="120"/>
      <c r="BH335" s="121"/>
      <c r="BI335" s="122"/>
      <c r="BJ335" s="123"/>
      <c r="BK335" s="121"/>
      <c r="BL335" s="124"/>
    </row>
    <row r="336" spans="1:64" ht="29.1" customHeight="1">
      <c r="A336" t="s">
        <v>968</v>
      </c>
      <c r="C336" t="s">
        <v>23</v>
      </c>
      <c r="AL336" t="s">
        <v>24</v>
      </c>
      <c r="AR336" s="158" t="str">
        <f>基本・配布部数合計!$T$38</f>
        <v>2022.05.18</v>
      </c>
      <c r="AT336" s="90"/>
      <c r="AU336" s="90"/>
      <c r="AW336" s="118"/>
      <c r="AX336" s="119"/>
      <c r="AY336" s="120"/>
      <c r="AZ336" s="121"/>
      <c r="BA336" s="122"/>
      <c r="BB336" s="123"/>
      <c r="BC336" s="124"/>
      <c r="BD336" s="113"/>
      <c r="BE336" s="118"/>
      <c r="BF336" s="119"/>
      <c r="BG336" s="120"/>
      <c r="BH336" s="121"/>
      <c r="BI336" s="122"/>
      <c r="BJ336" s="123"/>
      <c r="BK336" s="121"/>
      <c r="BL336" s="124"/>
    </row>
    <row r="337" spans="1:64" ht="16.5" customHeight="1">
      <c r="A337" t="s">
        <v>968</v>
      </c>
      <c r="B337" s="254" t="s">
        <v>484</v>
      </c>
      <c r="C337" s="255"/>
      <c r="D337" s="255"/>
      <c r="E337" s="255"/>
      <c r="F337" s="255"/>
      <c r="G337" s="256"/>
      <c r="H337" s="3" t="s">
        <v>478</v>
      </c>
      <c r="I337" s="4"/>
      <c r="J337" s="77"/>
      <c r="K337" s="77"/>
      <c r="L337" s="78"/>
      <c r="M337" s="5" t="s">
        <v>16</v>
      </c>
      <c r="N337" s="6"/>
      <c r="O337" s="6"/>
      <c r="P337" s="6"/>
      <c r="Q337" s="6"/>
      <c r="R337" s="6"/>
      <c r="S337" s="6"/>
      <c r="T337" s="6"/>
      <c r="U337" s="6"/>
      <c r="V337" s="6"/>
      <c r="W337" s="7"/>
      <c r="X337" s="5" t="s">
        <v>13</v>
      </c>
      <c r="Y337" s="6"/>
      <c r="Z337" s="6"/>
      <c r="AA337" s="6"/>
      <c r="AB337" s="6"/>
      <c r="AC337" s="7"/>
      <c r="AD337" s="8" t="s">
        <v>14</v>
      </c>
      <c r="AE337" s="79"/>
      <c r="AF337" s="79"/>
      <c r="AG337" s="79"/>
      <c r="AH337" s="9"/>
      <c r="AI337" s="5" t="s">
        <v>17</v>
      </c>
      <c r="AJ337" s="6"/>
      <c r="AK337" s="6"/>
      <c r="AL337" s="6"/>
      <c r="AM337" s="7"/>
      <c r="AN337" s="5" t="s">
        <v>1032</v>
      </c>
      <c r="AO337" s="78"/>
      <c r="AP337" s="257">
        <f>基本・配布部数合計!$R$38</f>
        <v>44713</v>
      </c>
      <c r="AQ337" s="253"/>
      <c r="AR337" s="253"/>
      <c r="AT337" s="90"/>
      <c r="AU337" s="90"/>
      <c r="AW337" s="118"/>
      <c r="AX337" s="119"/>
      <c r="AY337" s="120"/>
      <c r="AZ337" s="121"/>
      <c r="BA337" s="122"/>
      <c r="BB337" s="123"/>
      <c r="BC337" s="124"/>
      <c r="BD337" s="113"/>
      <c r="BE337" s="118"/>
      <c r="BF337" s="119"/>
      <c r="BG337" s="120"/>
      <c r="BH337" s="121"/>
      <c r="BI337" s="122"/>
      <c r="BJ337" s="123"/>
      <c r="BK337" s="121"/>
      <c r="BL337" s="124"/>
    </row>
    <row r="338" spans="1:64" ht="16.5" customHeight="1">
      <c r="A338" t="s">
        <v>968</v>
      </c>
      <c r="B338" s="254"/>
      <c r="C338" s="255"/>
      <c r="D338" s="255"/>
      <c r="E338" s="255"/>
      <c r="F338" s="255"/>
      <c r="G338" s="256"/>
      <c r="H338" s="252" t="str">
        <f>IF(AP377=0,"",申込書!$D$18)</f>
        <v/>
      </c>
      <c r="I338" s="253"/>
      <c r="J338" s="253"/>
      <c r="K338" s="253"/>
      <c r="L338" s="236"/>
      <c r="M338" s="290" t="str">
        <f>IF(AP377=0,"",申込書!$F$12)</f>
        <v/>
      </c>
      <c r="N338" s="253"/>
      <c r="O338" s="253"/>
      <c r="P338" s="253"/>
      <c r="Q338" s="253"/>
      <c r="R338" s="253"/>
      <c r="S338" s="253"/>
      <c r="T338" s="253"/>
      <c r="U338" s="253"/>
      <c r="V338" s="253"/>
      <c r="W338" s="236"/>
      <c r="X338" s="264" t="str">
        <f>IF(AP377=0,"",申込書!$D$14)</f>
        <v/>
      </c>
      <c r="Y338" s="265"/>
      <c r="Z338" s="265"/>
      <c r="AA338" s="265"/>
      <c r="AB338" s="265"/>
      <c r="AC338" s="266"/>
      <c r="AD338" s="289" t="str">
        <f>IF(AP377=0,"",申込書!$D$15)</f>
        <v/>
      </c>
      <c r="AE338" s="271"/>
      <c r="AF338" s="271"/>
      <c r="AG338" s="271"/>
      <c r="AH338" s="231"/>
      <c r="AI338" s="270" t="str">
        <f>IF(AP377=0,"",基本・配布部数合計!$T$37)</f>
        <v/>
      </c>
      <c r="AJ338" s="271"/>
      <c r="AK338" s="271"/>
      <c r="AL338" s="271"/>
      <c r="AM338" s="231"/>
      <c r="AN338" s="258" t="str">
        <f>IF(AP377=0,"",申込書!$D$5)</f>
        <v/>
      </c>
      <c r="AO338" s="259"/>
      <c r="AP338" s="273" t="s">
        <v>506</v>
      </c>
      <c r="AQ338" s="274"/>
      <c r="AR338" s="274"/>
      <c r="AT338" s="90"/>
      <c r="AU338" s="90"/>
      <c r="AW338" s="118"/>
      <c r="AX338" s="119"/>
      <c r="AY338" s="120"/>
      <c r="AZ338" s="121"/>
      <c r="BA338" s="122"/>
      <c r="BB338" s="123"/>
      <c r="BC338" s="124"/>
      <c r="BD338" s="113"/>
      <c r="BE338" s="118"/>
      <c r="BF338" s="119"/>
      <c r="BG338" s="120"/>
      <c r="BH338" s="121"/>
      <c r="BI338" s="122"/>
      <c r="BJ338" s="123"/>
      <c r="BK338" s="121"/>
      <c r="BL338" s="124"/>
    </row>
    <row r="339" spans="1:64" ht="16.5" customHeight="1">
      <c r="A339" t="s">
        <v>968</v>
      </c>
      <c r="B339" s="255"/>
      <c r="C339" s="255"/>
      <c r="D339" s="255"/>
      <c r="E339" s="255"/>
      <c r="F339" s="255"/>
      <c r="G339" s="256"/>
      <c r="H339" s="237"/>
      <c r="I339" s="238"/>
      <c r="J339" s="238"/>
      <c r="K339" s="238"/>
      <c r="L339" s="239"/>
      <c r="M339" s="237"/>
      <c r="N339" s="238"/>
      <c r="O339" s="238"/>
      <c r="P339" s="238"/>
      <c r="Q339" s="238"/>
      <c r="R339" s="238"/>
      <c r="S339" s="238"/>
      <c r="T339" s="238"/>
      <c r="U339" s="238"/>
      <c r="V339" s="238"/>
      <c r="W339" s="239"/>
      <c r="X339" s="267"/>
      <c r="Y339" s="268"/>
      <c r="Z339" s="268"/>
      <c r="AA339" s="268"/>
      <c r="AB339" s="268"/>
      <c r="AC339" s="269"/>
      <c r="AD339" s="232"/>
      <c r="AE339" s="272"/>
      <c r="AF339" s="272"/>
      <c r="AG339" s="272"/>
      <c r="AH339" s="233"/>
      <c r="AI339" s="232"/>
      <c r="AJ339" s="272"/>
      <c r="AK339" s="272"/>
      <c r="AL339" s="272"/>
      <c r="AM339" s="233"/>
      <c r="AN339" s="260" t="str">
        <f>IF(AP377=0,"",申込書!$D$6)</f>
        <v/>
      </c>
      <c r="AO339" s="261"/>
      <c r="AP339" s="275"/>
      <c r="AQ339" s="274"/>
      <c r="AR339" s="274"/>
      <c r="AT339" s="90"/>
      <c r="AU339" s="90"/>
      <c r="AW339" s="118"/>
      <c r="AX339" s="119"/>
      <c r="AY339" s="120"/>
      <c r="AZ339" s="121"/>
      <c r="BA339" s="122"/>
      <c r="BB339" s="123"/>
      <c r="BC339" s="124"/>
      <c r="BD339" s="113"/>
      <c r="BE339" s="118"/>
      <c r="BF339" s="119"/>
      <c r="BG339" s="120"/>
      <c r="BH339" s="121"/>
      <c r="BI339" s="122"/>
      <c r="BJ339" s="123"/>
      <c r="BK339" s="121"/>
      <c r="BL339" s="124"/>
    </row>
    <row r="340" spans="1:64" ht="16.5" customHeight="1">
      <c r="A340" t="s">
        <v>968</v>
      </c>
      <c r="AQ340" s="287">
        <v>9</v>
      </c>
      <c r="AR340" s="288"/>
      <c r="AT340" s="90"/>
      <c r="AU340" s="90"/>
      <c r="AW340" s="118"/>
      <c r="AX340" s="119"/>
      <c r="AY340" s="120"/>
      <c r="AZ340" s="121"/>
      <c r="BA340" s="122"/>
      <c r="BB340" s="123"/>
      <c r="BC340" s="124"/>
      <c r="BD340" s="113"/>
      <c r="BE340" s="118"/>
      <c r="BF340" s="119"/>
      <c r="BG340" s="120"/>
      <c r="BH340" s="121"/>
      <c r="BI340" s="122"/>
      <c r="BJ340" s="123"/>
      <c r="BK340" s="121"/>
      <c r="BL340" s="124"/>
    </row>
    <row r="341" spans="1:64" ht="29.1" customHeight="1">
      <c r="A341" t="s">
        <v>968</v>
      </c>
      <c r="B341" s="103"/>
      <c r="C341" s="279" t="s">
        <v>498</v>
      </c>
      <c r="D341" s="280"/>
      <c r="E341" s="280"/>
      <c r="F341" s="280"/>
      <c r="G341" s="280"/>
      <c r="H341" s="280"/>
      <c r="I341" s="281"/>
      <c r="J341" s="279" t="s">
        <v>499</v>
      </c>
      <c r="K341" s="280"/>
      <c r="L341" s="280"/>
      <c r="M341" s="280"/>
      <c r="N341" s="280"/>
      <c r="O341" s="280"/>
      <c r="P341" s="281"/>
      <c r="Q341" s="279" t="s">
        <v>500</v>
      </c>
      <c r="R341" s="280"/>
      <c r="S341" s="280"/>
      <c r="T341" s="280"/>
      <c r="U341" s="280"/>
      <c r="V341" s="280"/>
      <c r="W341" s="281"/>
      <c r="X341" s="279" t="s">
        <v>502</v>
      </c>
      <c r="Y341" s="280"/>
      <c r="Z341" s="280"/>
      <c r="AA341" s="280"/>
      <c r="AB341" s="280"/>
      <c r="AC341" s="280"/>
      <c r="AD341" s="281"/>
      <c r="AE341" s="279" t="s">
        <v>504</v>
      </c>
      <c r="AF341" s="280"/>
      <c r="AG341" s="280"/>
      <c r="AH341" s="280"/>
      <c r="AI341" s="280"/>
      <c r="AJ341" s="280"/>
      <c r="AK341" s="281"/>
      <c r="AL341" s="279" t="s">
        <v>501</v>
      </c>
      <c r="AM341" s="280"/>
      <c r="AN341" s="280"/>
      <c r="AO341" s="280"/>
      <c r="AP341" s="280"/>
      <c r="AQ341" s="280"/>
      <c r="AR341" s="281"/>
      <c r="AT341" s="90"/>
      <c r="AU341" s="90"/>
      <c r="AW341" s="118"/>
      <c r="AX341" s="119"/>
      <c r="AY341" s="120"/>
      <c r="AZ341" s="121"/>
      <c r="BA341" s="122"/>
      <c r="BB341" s="123"/>
      <c r="BC341" s="124"/>
      <c r="BD341" s="113"/>
      <c r="BE341" s="118"/>
      <c r="BF341" s="119"/>
      <c r="BG341" s="120"/>
      <c r="BH341" s="121"/>
      <c r="BI341" s="122"/>
      <c r="BJ341" s="123"/>
      <c r="BK341" s="121"/>
      <c r="BL341" s="124"/>
    </row>
    <row r="342" spans="1:64" ht="29.1" customHeight="1">
      <c r="A342" t="s">
        <v>968</v>
      </c>
      <c r="B342" s="10" t="s">
        <v>18</v>
      </c>
      <c r="C342" s="104"/>
      <c r="D342" s="11"/>
      <c r="E342" s="65" t="s">
        <v>19</v>
      </c>
      <c r="F342" s="11"/>
      <c r="G342" s="13" t="s">
        <v>20</v>
      </c>
      <c r="H342" s="67" t="s">
        <v>21</v>
      </c>
      <c r="I342" s="12"/>
      <c r="J342" s="104"/>
      <c r="K342" s="11"/>
      <c r="L342" s="65" t="s">
        <v>19</v>
      </c>
      <c r="M342" s="11"/>
      <c r="N342" s="13" t="s">
        <v>20</v>
      </c>
      <c r="O342" s="67" t="s">
        <v>21</v>
      </c>
      <c r="P342" s="12"/>
      <c r="Q342" s="104"/>
      <c r="R342" s="11"/>
      <c r="S342" s="65" t="s">
        <v>19</v>
      </c>
      <c r="T342" s="11"/>
      <c r="U342" s="13" t="s">
        <v>20</v>
      </c>
      <c r="V342" s="67" t="s">
        <v>21</v>
      </c>
      <c r="W342" s="12"/>
      <c r="X342" s="104"/>
      <c r="Y342" s="11"/>
      <c r="Z342" s="65" t="s">
        <v>19</v>
      </c>
      <c r="AA342" s="11"/>
      <c r="AB342" s="13" t="s">
        <v>20</v>
      </c>
      <c r="AC342" s="67" t="s">
        <v>21</v>
      </c>
      <c r="AD342" s="12"/>
      <c r="AE342" s="104"/>
      <c r="AF342" s="11"/>
      <c r="AG342" s="65" t="s">
        <v>19</v>
      </c>
      <c r="AH342" s="11"/>
      <c r="AI342" s="13" t="s">
        <v>20</v>
      </c>
      <c r="AJ342" s="67" t="s">
        <v>21</v>
      </c>
      <c r="AK342" s="12"/>
      <c r="AL342" s="104"/>
      <c r="AM342" s="11"/>
      <c r="AN342" s="65" t="s">
        <v>19</v>
      </c>
      <c r="AO342" s="11"/>
      <c r="AP342" s="13" t="s">
        <v>20</v>
      </c>
      <c r="AQ342" s="67" t="s">
        <v>21</v>
      </c>
      <c r="AR342" s="12"/>
      <c r="AT342" s="90"/>
      <c r="AU342" s="90"/>
      <c r="AW342" s="118"/>
      <c r="AX342" s="119"/>
      <c r="AY342" s="120"/>
      <c r="AZ342" s="121"/>
      <c r="BA342" s="122"/>
      <c r="BB342" s="123"/>
      <c r="BC342" s="124"/>
      <c r="BD342" s="113"/>
      <c r="BE342" s="118"/>
      <c r="BF342" s="119"/>
      <c r="BG342" s="120"/>
      <c r="BH342" s="121"/>
      <c r="BI342" s="122"/>
      <c r="BJ342" s="123"/>
      <c r="BK342" s="121"/>
      <c r="BL342" s="124"/>
    </row>
    <row r="343" spans="1:64" ht="29.1" customHeight="1">
      <c r="A343" t="s">
        <v>967</v>
      </c>
      <c r="B343" s="35" t="s">
        <v>242</v>
      </c>
      <c r="C343" s="101" t="s">
        <v>5</v>
      </c>
      <c r="D343" s="71" t="s">
        <v>471</v>
      </c>
      <c r="E343" s="66" t="s">
        <v>244</v>
      </c>
      <c r="F343" s="69" t="s">
        <v>660</v>
      </c>
      <c r="G343" s="33">
        <v>450</v>
      </c>
      <c r="H343" s="73">
        <v>0</v>
      </c>
      <c r="I343" s="68" t="s">
        <v>29</v>
      </c>
      <c r="J343" s="101"/>
      <c r="K343" s="71" t="s">
        <v>785</v>
      </c>
      <c r="L343" s="66" t="s">
        <v>249</v>
      </c>
      <c r="M343" s="74" t="s">
        <v>661</v>
      </c>
      <c r="N343" s="33" t="s">
        <v>470</v>
      </c>
      <c r="O343" s="63"/>
      <c r="P343" s="75"/>
      <c r="Q343" s="101" t="s">
        <v>5</v>
      </c>
      <c r="R343" s="71" t="s">
        <v>568</v>
      </c>
      <c r="S343" s="66" t="s">
        <v>253</v>
      </c>
      <c r="T343" s="69" t="s">
        <v>662</v>
      </c>
      <c r="U343" s="33">
        <v>500</v>
      </c>
      <c r="V343" s="73">
        <v>0</v>
      </c>
      <c r="W343" s="68" t="s">
        <v>29</v>
      </c>
      <c r="X343" s="101" t="s">
        <v>5</v>
      </c>
      <c r="Y343" s="71" t="s">
        <v>569</v>
      </c>
      <c r="Z343" s="66" t="s">
        <v>249</v>
      </c>
      <c r="AA343" s="69" t="s">
        <v>663</v>
      </c>
      <c r="AB343" s="33">
        <v>1800</v>
      </c>
      <c r="AC343" s="73">
        <v>0</v>
      </c>
      <c r="AD343" s="68" t="s">
        <v>29</v>
      </c>
      <c r="AE343" s="101" t="s">
        <v>5</v>
      </c>
      <c r="AF343" s="71" t="s">
        <v>505</v>
      </c>
      <c r="AG343" s="66" t="s">
        <v>244</v>
      </c>
      <c r="AH343" s="69" t="s">
        <v>998</v>
      </c>
      <c r="AI343" s="33">
        <v>250</v>
      </c>
      <c r="AJ343" s="73">
        <v>0</v>
      </c>
      <c r="AK343" s="68" t="s">
        <v>29</v>
      </c>
      <c r="AL343" s="101"/>
      <c r="AM343" s="71" t="s">
        <v>785</v>
      </c>
      <c r="AN343" s="66" t="s">
        <v>246</v>
      </c>
      <c r="AO343" s="74" t="s">
        <v>812</v>
      </c>
      <c r="AP343" s="33" t="s">
        <v>470</v>
      </c>
      <c r="AQ343" s="63"/>
      <c r="AR343" s="75"/>
      <c r="AT343" s="90"/>
      <c r="AU343" s="90"/>
      <c r="AW343" s="118"/>
      <c r="AX343" s="119"/>
      <c r="AY343" s="120"/>
      <c r="AZ343" s="121"/>
      <c r="BA343" s="122"/>
      <c r="BB343" s="123"/>
      <c r="BC343" s="124"/>
      <c r="BD343" s="113"/>
      <c r="BE343" s="118"/>
      <c r="BF343" s="119"/>
      <c r="BG343" s="120"/>
      <c r="BH343" s="121"/>
      <c r="BI343" s="122"/>
      <c r="BJ343" s="123"/>
      <c r="BK343" s="121"/>
      <c r="BL343" s="124">
        <f>IF(COUNTIF(H343,{"&gt;0","&lt;0"}),0,COUNTIF(AJ343,{"&gt;0","&lt;0"}))</f>
        <v>0</v>
      </c>
    </row>
    <row r="344" spans="1:64" ht="29.1" customHeight="1">
      <c r="A344" t="s">
        <v>967</v>
      </c>
      <c r="B344" s="36" t="s">
        <v>464</v>
      </c>
      <c r="C344" s="101" t="s">
        <v>5</v>
      </c>
      <c r="D344" s="71" t="s">
        <v>471</v>
      </c>
      <c r="E344" s="66" t="s">
        <v>245</v>
      </c>
      <c r="F344" s="69" t="s">
        <v>664</v>
      </c>
      <c r="G344" s="33">
        <v>150</v>
      </c>
      <c r="H344" s="73">
        <v>0</v>
      </c>
      <c r="I344" s="68" t="s">
        <v>29</v>
      </c>
      <c r="J344" s="101"/>
      <c r="K344" s="71" t="s">
        <v>785</v>
      </c>
      <c r="L344" s="66" t="s">
        <v>250</v>
      </c>
      <c r="M344" s="74" t="s">
        <v>665</v>
      </c>
      <c r="N344" s="33" t="s">
        <v>470</v>
      </c>
      <c r="O344" s="63"/>
      <c r="P344" s="75"/>
      <c r="Q344" s="101" t="s">
        <v>5</v>
      </c>
      <c r="R344" s="71" t="s">
        <v>568</v>
      </c>
      <c r="S344" s="66" t="s">
        <v>254</v>
      </c>
      <c r="T344" s="69" t="s">
        <v>664</v>
      </c>
      <c r="U344" s="33">
        <v>150</v>
      </c>
      <c r="V344" s="73">
        <v>0</v>
      </c>
      <c r="W344" s="68" t="s">
        <v>29</v>
      </c>
      <c r="X344" s="101" t="s">
        <v>5</v>
      </c>
      <c r="Y344" s="71" t="s">
        <v>569</v>
      </c>
      <c r="Z344" s="66" t="s">
        <v>250</v>
      </c>
      <c r="AA344" s="69" t="s">
        <v>662</v>
      </c>
      <c r="AB344" s="33">
        <v>1150</v>
      </c>
      <c r="AC344" s="73">
        <v>0</v>
      </c>
      <c r="AD344" s="68" t="s">
        <v>29</v>
      </c>
      <c r="AE344" s="101" t="s">
        <v>5</v>
      </c>
      <c r="AF344" s="71" t="s">
        <v>505</v>
      </c>
      <c r="AG344" s="66" t="s">
        <v>246</v>
      </c>
      <c r="AH344" s="69" t="s">
        <v>999</v>
      </c>
      <c r="AI344" s="33">
        <v>100</v>
      </c>
      <c r="AJ344" s="73">
        <v>0</v>
      </c>
      <c r="AK344" s="68" t="s">
        <v>29</v>
      </c>
      <c r="AL344" s="101"/>
      <c r="AM344" s="71" t="s">
        <v>785</v>
      </c>
      <c r="AN344" s="66" t="s">
        <v>249</v>
      </c>
      <c r="AO344" s="74" t="s">
        <v>661</v>
      </c>
      <c r="AP344" s="33" t="s">
        <v>470</v>
      </c>
      <c r="AQ344" s="63"/>
      <c r="AR344" s="75"/>
      <c r="AT344" s="90"/>
      <c r="AU344" s="90"/>
      <c r="AW344" s="118"/>
      <c r="AX344" s="119"/>
      <c r="AY344" s="120"/>
      <c r="AZ344" s="121"/>
      <c r="BA344" s="122"/>
      <c r="BB344" s="123"/>
      <c r="BC344" s="124"/>
      <c r="BD344" s="113"/>
      <c r="BE344" s="118"/>
      <c r="BF344" s="119"/>
      <c r="BG344" s="120"/>
      <c r="BH344" s="121"/>
      <c r="BI344" s="122"/>
      <c r="BJ344" s="123"/>
      <c r="BK344" s="121"/>
      <c r="BL344" s="124">
        <f>IF(COUNTIF(H345,{"&gt;0","&lt;0"}),0,COUNTIF(AJ344,{"&gt;0","&lt;0"}))</f>
        <v>0</v>
      </c>
    </row>
    <row r="345" spans="1:64" ht="29.1" customHeight="1">
      <c r="A345" t="s">
        <v>967</v>
      </c>
      <c r="B345" s="16"/>
      <c r="C345" s="101" t="s">
        <v>5</v>
      </c>
      <c r="D345" s="71" t="s">
        <v>471</v>
      </c>
      <c r="E345" s="66" t="s">
        <v>246</v>
      </c>
      <c r="F345" s="48" t="s">
        <v>811</v>
      </c>
      <c r="G345" s="33">
        <v>400</v>
      </c>
      <c r="H345" s="73">
        <v>0</v>
      </c>
      <c r="I345" s="68" t="s">
        <v>29</v>
      </c>
      <c r="J345" s="101"/>
      <c r="K345" s="71" t="s">
        <v>785</v>
      </c>
      <c r="L345" s="66" t="s">
        <v>251</v>
      </c>
      <c r="M345" s="74" t="s">
        <v>667</v>
      </c>
      <c r="N345" s="33" t="s">
        <v>470</v>
      </c>
      <c r="O345" s="63"/>
      <c r="P345" s="75"/>
      <c r="Q345" s="101" t="s">
        <v>5</v>
      </c>
      <c r="R345" s="71" t="s">
        <v>568</v>
      </c>
      <c r="S345" s="66" t="s">
        <v>255</v>
      </c>
      <c r="T345" s="69" t="s">
        <v>668</v>
      </c>
      <c r="U345" s="33">
        <v>100</v>
      </c>
      <c r="V345" s="73">
        <v>0</v>
      </c>
      <c r="W345" s="68" t="s">
        <v>29</v>
      </c>
      <c r="X345" s="101" t="s">
        <v>5</v>
      </c>
      <c r="Y345" s="71" t="s">
        <v>569</v>
      </c>
      <c r="Z345" s="66" t="s">
        <v>251</v>
      </c>
      <c r="AA345" s="69" t="s">
        <v>664</v>
      </c>
      <c r="AB345" s="33">
        <v>850</v>
      </c>
      <c r="AC345" s="73">
        <v>0</v>
      </c>
      <c r="AD345" s="68" t="s">
        <v>29</v>
      </c>
      <c r="AE345" s="101"/>
      <c r="AF345" s="71" t="s">
        <v>865</v>
      </c>
      <c r="AG345" s="66" t="s">
        <v>251</v>
      </c>
      <c r="AH345" s="74" t="s">
        <v>667</v>
      </c>
      <c r="AI345" s="33" t="s">
        <v>470</v>
      </c>
      <c r="AJ345" s="63"/>
      <c r="AK345" s="75"/>
      <c r="AL345" s="101"/>
      <c r="AM345" s="71" t="s">
        <v>785</v>
      </c>
      <c r="AN345" s="66" t="s">
        <v>250</v>
      </c>
      <c r="AO345" s="74" t="s">
        <v>665</v>
      </c>
      <c r="AP345" s="33" t="s">
        <v>470</v>
      </c>
      <c r="AQ345" s="63"/>
      <c r="AR345" s="75"/>
      <c r="AT345" s="90"/>
      <c r="AU345" s="90"/>
      <c r="AW345" s="118"/>
      <c r="AX345" s="119"/>
      <c r="AY345" s="120"/>
      <c r="AZ345" s="121"/>
      <c r="BA345" s="122"/>
      <c r="BB345" s="123"/>
      <c r="BC345" s="124"/>
      <c r="BD345" s="113"/>
      <c r="BE345" s="118"/>
      <c r="BF345" s="119"/>
      <c r="BG345" s="120"/>
      <c r="BH345" s="121"/>
      <c r="BI345" s="122"/>
      <c r="BJ345" s="123"/>
      <c r="BK345" s="121"/>
      <c r="BL345" s="124"/>
    </row>
    <row r="346" spans="1:64" ht="29.1" customHeight="1">
      <c r="A346" t="s">
        <v>967</v>
      </c>
      <c r="B346" s="16"/>
      <c r="C346" s="101"/>
      <c r="D346" s="71" t="s">
        <v>31</v>
      </c>
      <c r="E346" s="66" t="s">
        <v>247</v>
      </c>
      <c r="F346" s="74" t="s">
        <v>669</v>
      </c>
      <c r="G346" s="33" t="s">
        <v>470</v>
      </c>
      <c r="H346" s="63"/>
      <c r="I346" s="75"/>
      <c r="J346" s="101"/>
      <c r="K346" s="71" t="s">
        <v>785</v>
      </c>
      <c r="L346" s="66" t="s">
        <v>247</v>
      </c>
      <c r="M346" s="74" t="s">
        <v>669</v>
      </c>
      <c r="N346" s="33" t="s">
        <v>470</v>
      </c>
      <c r="O346" s="63"/>
      <c r="P346" s="75"/>
      <c r="Q346" s="101" t="s">
        <v>5</v>
      </c>
      <c r="R346" s="71" t="s">
        <v>568</v>
      </c>
      <c r="S346" s="66" t="s">
        <v>256</v>
      </c>
      <c r="T346" s="69" t="s">
        <v>666</v>
      </c>
      <c r="U346" s="33">
        <v>250</v>
      </c>
      <c r="V346" s="73">
        <v>0</v>
      </c>
      <c r="W346" s="68" t="s">
        <v>29</v>
      </c>
      <c r="X346" s="101" t="s">
        <v>5</v>
      </c>
      <c r="Y346" s="71" t="s">
        <v>569</v>
      </c>
      <c r="Z346" s="66" t="s">
        <v>247</v>
      </c>
      <c r="AA346" s="69" t="s">
        <v>668</v>
      </c>
      <c r="AB346" s="33">
        <v>750</v>
      </c>
      <c r="AC346" s="73">
        <v>0</v>
      </c>
      <c r="AD346" s="68" t="s">
        <v>29</v>
      </c>
      <c r="AE346" s="101"/>
      <c r="AF346" s="71" t="s">
        <v>865</v>
      </c>
      <c r="AG346" s="66" t="s">
        <v>247</v>
      </c>
      <c r="AH346" s="74" t="s">
        <v>669</v>
      </c>
      <c r="AI346" s="33" t="s">
        <v>470</v>
      </c>
      <c r="AJ346" s="63"/>
      <c r="AK346" s="75"/>
      <c r="AL346" s="101"/>
      <c r="AM346" s="71" t="s">
        <v>785</v>
      </c>
      <c r="AN346" s="66" t="s">
        <v>251</v>
      </c>
      <c r="AO346" s="74" t="s">
        <v>667</v>
      </c>
      <c r="AP346" s="33" t="s">
        <v>470</v>
      </c>
      <c r="AQ346" s="63"/>
      <c r="AR346" s="75"/>
      <c r="AT346" s="90"/>
      <c r="AU346" s="90"/>
      <c r="AW346" s="118"/>
      <c r="AX346" s="119"/>
      <c r="AY346" s="120"/>
      <c r="AZ346" s="121"/>
      <c r="BA346" s="122"/>
      <c r="BB346" s="123"/>
      <c r="BC346" s="124"/>
      <c r="BD346" s="113"/>
      <c r="BE346" s="118"/>
      <c r="BF346" s="119"/>
      <c r="BG346" s="120"/>
      <c r="BH346" s="121"/>
      <c r="BI346" s="122"/>
      <c r="BJ346" s="123"/>
      <c r="BK346" s="121"/>
      <c r="BL346" s="124"/>
    </row>
    <row r="347" spans="1:64" ht="29.1" customHeight="1">
      <c r="A347" t="s">
        <v>967</v>
      </c>
      <c r="B347" s="16"/>
      <c r="C347" s="101"/>
      <c r="D347" s="71" t="s">
        <v>31</v>
      </c>
      <c r="E347" s="66" t="s">
        <v>248</v>
      </c>
      <c r="F347" s="74" t="s">
        <v>670</v>
      </c>
      <c r="G347" s="33" t="s">
        <v>470</v>
      </c>
      <c r="H347" s="63"/>
      <c r="I347" s="75"/>
      <c r="J347" s="101"/>
      <c r="K347" s="71" t="s">
        <v>785</v>
      </c>
      <c r="L347" s="66" t="s">
        <v>248</v>
      </c>
      <c r="M347" s="74" t="s">
        <v>670</v>
      </c>
      <c r="N347" s="33" t="s">
        <v>470</v>
      </c>
      <c r="O347" s="63"/>
      <c r="P347" s="75"/>
      <c r="Q347" s="101"/>
      <c r="R347" s="71"/>
      <c r="S347" s="66"/>
      <c r="T347" s="69"/>
      <c r="U347" s="33"/>
      <c r="V347" s="63"/>
      <c r="W347" s="75"/>
      <c r="X347" s="101" t="s">
        <v>5</v>
      </c>
      <c r="Y347" s="71" t="s">
        <v>569</v>
      </c>
      <c r="Z347" s="66" t="s">
        <v>248</v>
      </c>
      <c r="AA347" s="69" t="s">
        <v>671</v>
      </c>
      <c r="AB347" s="33">
        <v>1100</v>
      </c>
      <c r="AC347" s="73">
        <v>0</v>
      </c>
      <c r="AD347" s="68" t="s">
        <v>29</v>
      </c>
      <c r="AE347" s="101"/>
      <c r="AF347" s="71" t="s">
        <v>865</v>
      </c>
      <c r="AG347" s="66" t="s">
        <v>248</v>
      </c>
      <c r="AH347" s="74" t="s">
        <v>670</v>
      </c>
      <c r="AI347" s="33" t="s">
        <v>470</v>
      </c>
      <c r="AJ347" s="63"/>
      <c r="AK347" s="75"/>
      <c r="AL347" s="101"/>
      <c r="AM347" s="71" t="s">
        <v>785</v>
      </c>
      <c r="AN347" s="66" t="s">
        <v>247</v>
      </c>
      <c r="AO347" s="74" t="s">
        <v>669</v>
      </c>
      <c r="AP347" s="33" t="s">
        <v>470</v>
      </c>
      <c r="AQ347" s="63"/>
      <c r="AR347" s="75"/>
      <c r="AT347" s="90"/>
      <c r="AU347" s="90"/>
      <c r="AW347" s="118"/>
      <c r="AX347" s="119"/>
      <c r="AY347" s="120"/>
      <c r="AZ347" s="121"/>
      <c r="BA347" s="122"/>
      <c r="BB347" s="123"/>
      <c r="BC347" s="124"/>
      <c r="BD347" s="113"/>
      <c r="BE347" s="118"/>
      <c r="BF347" s="119"/>
      <c r="BG347" s="120"/>
      <c r="BH347" s="121"/>
      <c r="BI347" s="122"/>
      <c r="BJ347" s="123"/>
      <c r="BK347" s="121"/>
      <c r="BL347" s="124"/>
    </row>
    <row r="348" spans="1:64" ht="29.1" customHeight="1">
      <c r="A348" t="s">
        <v>967</v>
      </c>
      <c r="B348" s="16"/>
      <c r="C348" s="101"/>
      <c r="D348" s="71"/>
      <c r="E348" s="66"/>
      <c r="F348" s="69"/>
      <c r="G348" s="33"/>
      <c r="H348" s="63"/>
      <c r="I348" s="75"/>
      <c r="J348" s="101"/>
      <c r="K348" s="71" t="s">
        <v>785</v>
      </c>
      <c r="L348" s="66" t="s">
        <v>252</v>
      </c>
      <c r="M348" s="74" t="s">
        <v>1195</v>
      </c>
      <c r="N348" s="33" t="s">
        <v>470</v>
      </c>
      <c r="O348" s="63"/>
      <c r="P348" s="75"/>
      <c r="Q348" s="101"/>
      <c r="R348" s="71"/>
      <c r="S348" s="66"/>
      <c r="T348" s="69"/>
      <c r="U348" s="33"/>
      <c r="V348" s="63"/>
      <c r="W348" s="75"/>
      <c r="X348" s="101" t="s">
        <v>5</v>
      </c>
      <c r="Y348" s="71" t="s">
        <v>569</v>
      </c>
      <c r="Z348" s="66" t="s">
        <v>252</v>
      </c>
      <c r="AA348" s="69" t="s">
        <v>1194</v>
      </c>
      <c r="AB348" s="33">
        <v>1500</v>
      </c>
      <c r="AC348" s="73">
        <v>0</v>
      </c>
      <c r="AD348" s="68" t="s">
        <v>29</v>
      </c>
      <c r="AE348" s="101"/>
      <c r="AF348" s="71" t="s">
        <v>479</v>
      </c>
      <c r="AG348" s="66" t="s">
        <v>252</v>
      </c>
      <c r="AH348" s="74" t="s">
        <v>1195</v>
      </c>
      <c r="AI348" s="33" t="s">
        <v>470</v>
      </c>
      <c r="AJ348" s="63"/>
      <c r="AK348" s="75"/>
      <c r="AL348" s="101"/>
      <c r="AM348" s="71" t="s">
        <v>785</v>
      </c>
      <c r="AN348" s="66" t="s">
        <v>248</v>
      </c>
      <c r="AO348" s="74" t="s">
        <v>670</v>
      </c>
      <c r="AP348" s="33" t="s">
        <v>470</v>
      </c>
      <c r="AQ348" s="63"/>
      <c r="AR348" s="75"/>
      <c r="AT348" s="90"/>
      <c r="AU348" s="90"/>
      <c r="AW348" s="118"/>
      <c r="AX348" s="119"/>
      <c r="AY348" s="120"/>
      <c r="AZ348" s="121"/>
      <c r="BA348" s="122"/>
      <c r="BB348" s="123"/>
      <c r="BC348" s="124"/>
      <c r="BD348" s="113"/>
      <c r="BE348" s="118"/>
      <c r="BF348" s="119"/>
      <c r="BG348" s="120"/>
      <c r="BH348" s="121"/>
      <c r="BI348" s="122"/>
      <c r="BJ348" s="123"/>
      <c r="BK348" s="121"/>
      <c r="BL348" s="124"/>
    </row>
    <row r="349" spans="1:64" ht="29.1" customHeight="1">
      <c r="A349" t="s">
        <v>967</v>
      </c>
      <c r="B349" s="16"/>
      <c r="C349" s="101"/>
      <c r="D349" s="71"/>
      <c r="E349" s="66"/>
      <c r="F349" s="69"/>
      <c r="G349" s="33"/>
      <c r="H349" s="63"/>
      <c r="I349" s="75"/>
      <c r="J349" s="101"/>
      <c r="K349" s="71"/>
      <c r="L349" s="66"/>
      <c r="M349" s="69"/>
      <c r="N349" s="33"/>
      <c r="O349" s="63"/>
      <c r="P349" s="75"/>
      <c r="Q349" s="101"/>
      <c r="R349" s="71"/>
      <c r="S349" s="66"/>
      <c r="T349" s="69"/>
      <c r="U349" s="33"/>
      <c r="V349" s="63"/>
      <c r="W349" s="75"/>
      <c r="X349" s="101"/>
      <c r="Y349" s="71"/>
      <c r="Z349" s="66"/>
      <c r="AA349" s="69"/>
      <c r="AB349" s="33"/>
      <c r="AC349" s="63"/>
      <c r="AD349" s="75"/>
      <c r="AE349" s="101"/>
      <c r="AF349" s="71"/>
      <c r="AG349" s="66"/>
      <c r="AH349" s="69"/>
      <c r="AI349" s="33"/>
      <c r="AJ349" s="63"/>
      <c r="AK349" s="75"/>
      <c r="AL349" s="101"/>
      <c r="AM349" s="71" t="s">
        <v>479</v>
      </c>
      <c r="AN349" s="66" t="s">
        <v>252</v>
      </c>
      <c r="AO349" s="74" t="s">
        <v>1195</v>
      </c>
      <c r="AP349" s="33" t="s">
        <v>470</v>
      </c>
      <c r="AQ349" s="63"/>
      <c r="AR349" s="75"/>
      <c r="AT349" s="90"/>
      <c r="AU349" s="90"/>
      <c r="AW349" s="118"/>
      <c r="AX349" s="119"/>
      <c r="AY349" s="120"/>
      <c r="AZ349" s="121"/>
      <c r="BA349" s="122"/>
      <c r="BB349" s="123"/>
      <c r="BC349" s="124"/>
      <c r="BD349" s="113"/>
      <c r="BE349" s="118"/>
      <c r="BF349" s="119"/>
      <c r="BG349" s="120"/>
      <c r="BH349" s="121"/>
      <c r="BI349" s="122"/>
      <c r="BJ349" s="123"/>
      <c r="BK349" s="121"/>
      <c r="BL349" s="124"/>
    </row>
    <row r="350" spans="1:64" ht="29.1" customHeight="1">
      <c r="A350" t="s">
        <v>967</v>
      </c>
      <c r="B350" s="16"/>
      <c r="C350" s="101"/>
      <c r="D350" s="71"/>
      <c r="E350" s="66"/>
      <c r="F350" s="69"/>
      <c r="G350" s="33"/>
      <c r="H350" s="63"/>
      <c r="I350" s="75"/>
      <c r="J350" s="101"/>
      <c r="K350" s="71"/>
      <c r="L350" s="66"/>
      <c r="M350" s="69"/>
      <c r="N350" s="33"/>
      <c r="O350" s="63"/>
      <c r="P350" s="75"/>
      <c r="Q350" s="101"/>
      <c r="R350" s="71"/>
      <c r="S350" s="66"/>
      <c r="T350" s="69"/>
      <c r="U350" s="33"/>
      <c r="V350" s="63"/>
      <c r="W350" s="75"/>
      <c r="X350" s="101"/>
      <c r="Y350" s="71"/>
      <c r="Z350" s="66"/>
      <c r="AA350" s="69"/>
      <c r="AB350" s="33"/>
      <c r="AC350" s="63"/>
      <c r="AD350" s="75"/>
      <c r="AE350" s="101"/>
      <c r="AF350" s="71"/>
      <c r="AG350" s="66"/>
      <c r="AH350" s="69"/>
      <c r="AI350" s="33"/>
      <c r="AJ350" s="63"/>
      <c r="AK350" s="75"/>
      <c r="AL350" s="101"/>
      <c r="AM350" s="71"/>
      <c r="AN350" s="66"/>
      <c r="AO350" s="69"/>
      <c r="AP350" s="33"/>
      <c r="AQ350" s="63"/>
      <c r="AR350" s="75"/>
      <c r="AT350" s="90"/>
      <c r="AU350" s="90"/>
      <c r="AW350" s="118"/>
      <c r="AX350" s="119"/>
      <c r="AY350" s="120"/>
      <c r="AZ350" s="121"/>
      <c r="BA350" s="122"/>
      <c r="BB350" s="123"/>
      <c r="BC350" s="124"/>
      <c r="BD350" s="113"/>
      <c r="BE350" s="118"/>
      <c r="BF350" s="119"/>
      <c r="BG350" s="120"/>
      <c r="BH350" s="121"/>
      <c r="BI350" s="122"/>
      <c r="BJ350" s="123"/>
      <c r="BK350" s="121"/>
      <c r="BL350" s="124"/>
    </row>
    <row r="351" spans="1:64" ht="29.1" customHeight="1">
      <c r="A351" t="s">
        <v>967</v>
      </c>
      <c r="B351" s="34">
        <f>SUM(G351,N351,U351,AB351,AI351,AP351)</f>
        <v>9500</v>
      </c>
      <c r="C351" s="80"/>
      <c r="D351" s="71"/>
      <c r="E351" s="66"/>
      <c r="F351" s="32" t="s">
        <v>68</v>
      </c>
      <c r="G351" s="33">
        <f>SUM(G343:G349)</f>
        <v>1000</v>
      </c>
      <c r="H351" s="262">
        <f>SUM(H343:H349)</f>
        <v>0</v>
      </c>
      <c r="I351" s="263"/>
      <c r="J351" s="80"/>
      <c r="K351" s="71"/>
      <c r="L351" s="66"/>
      <c r="M351" s="32" t="s">
        <v>68</v>
      </c>
      <c r="N351" s="33">
        <f>SUM(N343:N349)</f>
        <v>0</v>
      </c>
      <c r="O351" s="262">
        <f>SUM(O343:O349)</f>
        <v>0</v>
      </c>
      <c r="P351" s="263"/>
      <c r="Q351" s="80"/>
      <c r="R351" s="71"/>
      <c r="S351" s="66"/>
      <c r="T351" s="32" t="s">
        <v>68</v>
      </c>
      <c r="U351" s="33">
        <f>SUM(U343:U349)</f>
        <v>1000</v>
      </c>
      <c r="V351" s="262">
        <f>SUM(V343:V349)</f>
        <v>0</v>
      </c>
      <c r="W351" s="263"/>
      <c r="X351" s="80"/>
      <c r="Y351" s="71"/>
      <c r="Z351" s="66"/>
      <c r="AA351" s="32" t="s">
        <v>68</v>
      </c>
      <c r="AB351" s="33">
        <f>SUM(AB343:AB349)</f>
        <v>7150</v>
      </c>
      <c r="AC351" s="262">
        <f>SUM(AC343:AC349)</f>
        <v>0</v>
      </c>
      <c r="AD351" s="263"/>
      <c r="AE351" s="80"/>
      <c r="AF351" s="71"/>
      <c r="AG351" s="66"/>
      <c r="AH351" s="32" t="s">
        <v>68</v>
      </c>
      <c r="AI351" s="33">
        <f>SUM(AI343:AI349)</f>
        <v>350</v>
      </c>
      <c r="AJ351" s="262">
        <f>SUM(AJ343:AJ349)</f>
        <v>0</v>
      </c>
      <c r="AK351" s="263"/>
      <c r="AL351" s="80"/>
      <c r="AM351" s="71"/>
      <c r="AN351" s="66"/>
      <c r="AO351" s="32" t="s">
        <v>68</v>
      </c>
      <c r="AP351" s="33">
        <f>SUM(AP343:AP349)</f>
        <v>0</v>
      </c>
      <c r="AQ351" s="262">
        <f>SUM(AQ343:AQ349)</f>
        <v>0</v>
      </c>
      <c r="AR351" s="263"/>
      <c r="AT351" s="91"/>
      <c r="AU351" s="91">
        <f>SUM(BE351:BL351)</f>
        <v>0</v>
      </c>
      <c r="AW351" s="118"/>
      <c r="AX351" s="119"/>
      <c r="AY351" s="120"/>
      <c r="AZ351" s="121"/>
      <c r="BA351" s="122"/>
      <c r="BB351" s="123"/>
      <c r="BC351" s="124"/>
      <c r="BD351" s="113"/>
      <c r="BE351" s="118">
        <f>COUNTIF(H343:H345,{"&gt;0","&lt;0"})</f>
        <v>0</v>
      </c>
      <c r="BF351" s="119"/>
      <c r="BG351" s="120">
        <f>COUNTIF(V343:V346,{"&gt;0","&lt;0"})</f>
        <v>0</v>
      </c>
      <c r="BH351" s="121">
        <f>COUNTIF(AC343:AC349,{"&gt;0","&lt;0"})</f>
        <v>0</v>
      </c>
      <c r="BI351" s="122"/>
      <c r="BJ351" s="123"/>
      <c r="BK351" s="121"/>
      <c r="BL351" s="124">
        <f>SUM(BL343:BL344)</f>
        <v>0</v>
      </c>
    </row>
    <row r="352" spans="1:64" ht="29.1" customHeight="1">
      <c r="A352" t="s">
        <v>967</v>
      </c>
      <c r="B352" s="16"/>
      <c r="C352" s="80"/>
      <c r="D352" s="71"/>
      <c r="E352" s="66"/>
      <c r="F352" s="69"/>
      <c r="G352" s="33"/>
      <c r="H352" s="63"/>
      <c r="I352" s="75"/>
      <c r="J352" s="80"/>
      <c r="K352" s="71"/>
      <c r="L352" s="66"/>
      <c r="M352" s="69"/>
      <c r="N352" s="33"/>
      <c r="O352" s="63"/>
      <c r="P352" s="75"/>
      <c r="Q352" s="80"/>
      <c r="R352" s="71"/>
      <c r="S352" s="66"/>
      <c r="T352" s="69"/>
      <c r="U352" s="33"/>
      <c r="V352" s="63"/>
      <c r="W352" s="75"/>
      <c r="X352" s="80"/>
      <c r="Y352" s="71"/>
      <c r="Z352" s="66"/>
      <c r="AA352" s="69"/>
      <c r="AB352" s="33"/>
      <c r="AC352" s="63"/>
      <c r="AD352" s="75"/>
      <c r="AE352" s="80"/>
      <c r="AF352" s="71"/>
      <c r="AG352" s="66"/>
      <c r="AH352" s="69"/>
      <c r="AI352" s="33"/>
      <c r="AJ352" s="63"/>
      <c r="AK352" s="75"/>
      <c r="AL352" s="80"/>
      <c r="AM352" s="71"/>
      <c r="AN352" s="66"/>
      <c r="AO352" s="69"/>
      <c r="AP352" s="33"/>
      <c r="AQ352" s="63"/>
      <c r="AR352" s="75"/>
      <c r="AT352" s="90"/>
      <c r="AU352" s="90"/>
      <c r="AW352" s="118"/>
      <c r="AX352" s="119"/>
      <c r="AY352" s="120"/>
      <c r="AZ352" s="121"/>
      <c r="BA352" s="122"/>
      <c r="BB352" s="123"/>
      <c r="BC352" s="124"/>
      <c r="BD352" s="113"/>
      <c r="BE352" s="118"/>
      <c r="BF352" s="119"/>
      <c r="BG352" s="120"/>
      <c r="BH352" s="121"/>
      <c r="BI352" s="122"/>
      <c r="BJ352" s="123"/>
      <c r="BK352" s="121"/>
      <c r="BL352" s="124"/>
    </row>
    <row r="353" spans="1:64" ht="29.1" customHeight="1">
      <c r="A353" t="s">
        <v>967</v>
      </c>
      <c r="B353" s="16"/>
      <c r="C353" s="80"/>
      <c r="D353" s="71"/>
      <c r="E353" s="66"/>
      <c r="F353" s="69"/>
      <c r="G353" s="33"/>
      <c r="H353" s="63"/>
      <c r="I353" s="75"/>
      <c r="J353" s="80"/>
      <c r="K353" s="71"/>
      <c r="L353" s="66"/>
      <c r="M353" s="69"/>
      <c r="N353" s="33"/>
      <c r="O353" s="63"/>
      <c r="P353" s="75"/>
      <c r="Q353" s="80"/>
      <c r="R353" s="71"/>
      <c r="S353" s="66"/>
      <c r="T353" s="69"/>
      <c r="U353" s="33"/>
      <c r="V353" s="63"/>
      <c r="W353" s="75"/>
      <c r="X353" s="80"/>
      <c r="Y353" s="71"/>
      <c r="Z353" s="66"/>
      <c r="AA353" s="69"/>
      <c r="AB353" s="33"/>
      <c r="AC353" s="63"/>
      <c r="AD353" s="75"/>
      <c r="AE353" s="80"/>
      <c r="AF353" s="71"/>
      <c r="AG353" s="66"/>
      <c r="AH353" s="69"/>
      <c r="AI353" s="33"/>
      <c r="AJ353" s="63"/>
      <c r="AK353" s="75"/>
      <c r="AL353" s="80"/>
      <c r="AM353" s="71"/>
      <c r="AN353" s="66"/>
      <c r="AO353" s="69"/>
      <c r="AP353" s="33"/>
      <c r="AQ353" s="63"/>
      <c r="AR353" s="75"/>
      <c r="AT353" s="90"/>
      <c r="AU353" s="90"/>
      <c r="AW353" s="118"/>
      <c r="AX353" s="119"/>
      <c r="AY353" s="120"/>
      <c r="AZ353" s="121"/>
      <c r="BA353" s="122"/>
      <c r="BB353" s="123"/>
      <c r="BC353" s="124"/>
      <c r="BD353" s="113"/>
      <c r="BE353" s="118"/>
      <c r="BF353" s="119"/>
      <c r="BG353" s="120"/>
      <c r="BH353" s="121"/>
      <c r="BI353" s="122"/>
      <c r="BJ353" s="123"/>
      <c r="BK353" s="121"/>
      <c r="BL353" s="124"/>
    </row>
    <row r="354" spans="1:64" ht="29.1" customHeight="1">
      <c r="A354" t="s">
        <v>967</v>
      </c>
      <c r="B354" s="35" t="s">
        <v>257</v>
      </c>
      <c r="C354" s="101"/>
      <c r="D354" s="71" t="s">
        <v>865</v>
      </c>
      <c r="E354" s="66" t="s">
        <v>259</v>
      </c>
      <c r="F354" s="74" t="s">
        <v>866</v>
      </c>
      <c r="G354" s="33" t="s">
        <v>470</v>
      </c>
      <c r="H354" s="63"/>
      <c r="I354" s="75"/>
      <c r="J354" s="101"/>
      <c r="K354" s="71" t="s">
        <v>865</v>
      </c>
      <c r="L354" s="66" t="s">
        <v>259</v>
      </c>
      <c r="M354" s="74" t="s">
        <v>866</v>
      </c>
      <c r="N354" s="33" t="s">
        <v>470</v>
      </c>
      <c r="O354" s="63"/>
      <c r="P354" s="75"/>
      <c r="Q354" s="101" t="s">
        <v>5</v>
      </c>
      <c r="R354" s="102" t="s">
        <v>568</v>
      </c>
      <c r="S354" s="66" t="s">
        <v>262</v>
      </c>
      <c r="T354" s="69" t="s">
        <v>808</v>
      </c>
      <c r="U354" s="33">
        <v>400</v>
      </c>
      <c r="V354" s="73">
        <v>0</v>
      </c>
      <c r="W354" s="68" t="s">
        <v>29</v>
      </c>
      <c r="X354" s="101" t="s">
        <v>5</v>
      </c>
      <c r="Y354" s="71" t="s">
        <v>569</v>
      </c>
      <c r="Z354" s="66" t="s">
        <v>259</v>
      </c>
      <c r="AA354" s="69" t="s">
        <v>808</v>
      </c>
      <c r="AB354" s="33">
        <v>1550</v>
      </c>
      <c r="AC354" s="73">
        <v>0</v>
      </c>
      <c r="AD354" s="68" t="s">
        <v>29</v>
      </c>
      <c r="AE354" s="101"/>
      <c r="AF354" s="71" t="s">
        <v>865</v>
      </c>
      <c r="AG354" s="66" t="s">
        <v>259</v>
      </c>
      <c r="AH354" s="74" t="s">
        <v>866</v>
      </c>
      <c r="AI354" s="33" t="s">
        <v>470</v>
      </c>
      <c r="AJ354" s="63"/>
      <c r="AK354" s="75"/>
      <c r="AL354" s="101"/>
      <c r="AM354" s="71" t="s">
        <v>865</v>
      </c>
      <c r="AN354" s="66" t="s">
        <v>259</v>
      </c>
      <c r="AO354" s="74" t="s">
        <v>866</v>
      </c>
      <c r="AP354" s="33" t="s">
        <v>470</v>
      </c>
      <c r="AQ354" s="63"/>
      <c r="AR354" s="75"/>
      <c r="AT354" s="90"/>
      <c r="AU354" s="90"/>
      <c r="AW354" s="118"/>
      <c r="AX354" s="119"/>
      <c r="AY354" s="120"/>
      <c r="AZ354" s="121"/>
      <c r="BA354" s="122"/>
      <c r="BB354" s="123"/>
      <c r="BC354" s="124"/>
      <c r="BD354" s="113"/>
      <c r="BE354" s="118"/>
      <c r="BF354" s="119"/>
      <c r="BG354" s="120"/>
      <c r="BH354" s="121"/>
      <c r="BI354" s="122"/>
      <c r="BJ354" s="123"/>
      <c r="BK354" s="121"/>
      <c r="BL354" s="124"/>
    </row>
    <row r="355" spans="1:64" ht="29.1" customHeight="1">
      <c r="A355" t="s">
        <v>967</v>
      </c>
      <c r="B355" s="36" t="s">
        <v>258</v>
      </c>
      <c r="C355" s="101"/>
      <c r="D355" s="71" t="s">
        <v>865</v>
      </c>
      <c r="E355" s="66" t="s">
        <v>260</v>
      </c>
      <c r="F355" s="74" t="s">
        <v>867</v>
      </c>
      <c r="G355" s="33" t="s">
        <v>470</v>
      </c>
      <c r="H355" s="63"/>
      <c r="I355" s="75"/>
      <c r="J355" s="101"/>
      <c r="K355" s="71" t="s">
        <v>865</v>
      </c>
      <c r="L355" s="66" t="s">
        <v>260</v>
      </c>
      <c r="M355" s="74" t="s">
        <v>867</v>
      </c>
      <c r="N355" s="33" t="s">
        <v>470</v>
      </c>
      <c r="O355" s="63"/>
      <c r="P355" s="75"/>
      <c r="Q355" s="101"/>
      <c r="R355" s="102" t="s">
        <v>865</v>
      </c>
      <c r="S355" s="66" t="s">
        <v>261</v>
      </c>
      <c r="T355" s="74" t="s">
        <v>868</v>
      </c>
      <c r="U355" s="33" t="s">
        <v>470</v>
      </c>
      <c r="V355" s="73"/>
      <c r="W355" s="75"/>
      <c r="X355" s="101" t="s">
        <v>5</v>
      </c>
      <c r="Y355" s="71" t="s">
        <v>569</v>
      </c>
      <c r="Z355" s="66" t="s">
        <v>260</v>
      </c>
      <c r="AA355" s="69" t="s">
        <v>809</v>
      </c>
      <c r="AB355" s="33">
        <v>900</v>
      </c>
      <c r="AC355" s="73">
        <v>0</v>
      </c>
      <c r="AD355" s="68" t="s">
        <v>29</v>
      </c>
      <c r="AE355" s="101"/>
      <c r="AF355" s="71" t="s">
        <v>865</v>
      </c>
      <c r="AG355" s="66" t="s">
        <v>260</v>
      </c>
      <c r="AH355" s="74" t="s">
        <v>867</v>
      </c>
      <c r="AI355" s="33" t="s">
        <v>470</v>
      </c>
      <c r="AJ355" s="63"/>
      <c r="AK355" s="75"/>
      <c r="AL355" s="101"/>
      <c r="AM355" s="71" t="s">
        <v>865</v>
      </c>
      <c r="AN355" s="66" t="s">
        <v>260</v>
      </c>
      <c r="AO355" s="74" t="s">
        <v>867</v>
      </c>
      <c r="AP355" s="33" t="s">
        <v>470</v>
      </c>
      <c r="AQ355" s="63"/>
      <c r="AR355" s="75"/>
      <c r="AT355" s="90"/>
      <c r="AU355" s="90"/>
      <c r="AW355" s="118"/>
      <c r="AX355" s="119"/>
      <c r="AY355" s="120"/>
      <c r="AZ355" s="121"/>
      <c r="BA355" s="122"/>
      <c r="BB355" s="123"/>
      <c r="BC355" s="124"/>
      <c r="BD355" s="113"/>
      <c r="BE355" s="118"/>
      <c r="BF355" s="119"/>
      <c r="BG355" s="120"/>
      <c r="BH355" s="121"/>
      <c r="BI355" s="122"/>
      <c r="BJ355" s="123"/>
      <c r="BK355" s="121"/>
      <c r="BL355" s="124"/>
    </row>
    <row r="356" spans="1:64" ht="29.1" customHeight="1">
      <c r="A356" t="s">
        <v>967</v>
      </c>
      <c r="B356" s="16"/>
      <c r="C356" s="101"/>
      <c r="D356" s="71" t="s">
        <v>865</v>
      </c>
      <c r="E356" s="66" t="s">
        <v>261</v>
      </c>
      <c r="F356" s="74" t="s">
        <v>868</v>
      </c>
      <c r="G356" s="33" t="s">
        <v>470</v>
      </c>
      <c r="H356" s="63"/>
      <c r="I356" s="75"/>
      <c r="J356" s="101"/>
      <c r="K356" s="71" t="s">
        <v>865</v>
      </c>
      <c r="L356" s="66" t="s">
        <v>261</v>
      </c>
      <c r="M356" s="74" t="s">
        <v>868</v>
      </c>
      <c r="N356" s="33" t="s">
        <v>470</v>
      </c>
      <c r="O356" s="63"/>
      <c r="P356" s="75"/>
      <c r="Q356" s="101"/>
      <c r="R356" s="102"/>
      <c r="S356" s="66"/>
      <c r="T356" s="69"/>
      <c r="U356" s="33"/>
      <c r="V356" s="63"/>
      <c r="W356" s="75"/>
      <c r="X356" s="101" t="s">
        <v>5</v>
      </c>
      <c r="Y356" s="71" t="s">
        <v>569</v>
      </c>
      <c r="Z356" s="66" t="s">
        <v>261</v>
      </c>
      <c r="AA356" s="69" t="s">
        <v>810</v>
      </c>
      <c r="AB356" s="33">
        <v>800</v>
      </c>
      <c r="AC356" s="73">
        <v>0</v>
      </c>
      <c r="AD356" s="68" t="s">
        <v>29</v>
      </c>
      <c r="AE356" s="101"/>
      <c r="AF356" s="71" t="s">
        <v>865</v>
      </c>
      <c r="AG356" s="66" t="s">
        <v>261</v>
      </c>
      <c r="AH356" s="74" t="s">
        <v>868</v>
      </c>
      <c r="AI356" s="33" t="s">
        <v>470</v>
      </c>
      <c r="AJ356" s="63"/>
      <c r="AK356" s="75"/>
      <c r="AL356" s="101"/>
      <c r="AM356" s="71" t="s">
        <v>865</v>
      </c>
      <c r="AN356" s="66" t="s">
        <v>261</v>
      </c>
      <c r="AO356" s="74" t="s">
        <v>868</v>
      </c>
      <c r="AP356" s="33" t="s">
        <v>470</v>
      </c>
      <c r="AQ356" s="63"/>
      <c r="AR356" s="75"/>
      <c r="AT356" s="90"/>
      <c r="AU356" s="90"/>
      <c r="AW356" s="118"/>
      <c r="AX356" s="119"/>
      <c r="AY356" s="120"/>
      <c r="AZ356" s="121"/>
      <c r="BA356" s="122"/>
      <c r="BB356" s="123"/>
      <c r="BC356" s="124"/>
      <c r="BD356" s="113"/>
      <c r="BE356" s="118"/>
      <c r="BF356" s="119"/>
      <c r="BG356" s="120"/>
      <c r="BH356" s="121"/>
      <c r="BI356" s="122"/>
      <c r="BJ356" s="123"/>
      <c r="BK356" s="121"/>
      <c r="BL356" s="124"/>
    </row>
    <row r="357" spans="1:64" ht="29.1" customHeight="1">
      <c r="A357" t="s">
        <v>967</v>
      </c>
      <c r="B357" s="16"/>
      <c r="C357" s="101"/>
      <c r="D357" s="71"/>
      <c r="E357" s="66"/>
      <c r="F357" s="69"/>
      <c r="G357" s="33"/>
      <c r="H357" s="63"/>
      <c r="I357" s="75"/>
      <c r="J357" s="101"/>
      <c r="K357" s="71"/>
      <c r="L357" s="66"/>
      <c r="M357" s="69"/>
      <c r="N357" s="33"/>
      <c r="O357" s="63"/>
      <c r="P357" s="75"/>
      <c r="Q357" s="101"/>
      <c r="R357" s="102"/>
      <c r="S357" s="66"/>
      <c r="T357" s="69"/>
      <c r="U357" s="33"/>
      <c r="V357" s="63"/>
      <c r="W357" s="75"/>
      <c r="X357" s="101"/>
      <c r="Y357" s="71"/>
      <c r="Z357" s="66"/>
      <c r="AA357" s="69"/>
      <c r="AB357" s="33"/>
      <c r="AC357" s="63"/>
      <c r="AD357" s="75"/>
      <c r="AE357" s="101"/>
      <c r="AF357" s="71"/>
      <c r="AG357" s="66"/>
      <c r="AH357" s="69"/>
      <c r="AI357" s="33"/>
      <c r="AJ357" s="63"/>
      <c r="AK357" s="75"/>
      <c r="AL357" s="101"/>
      <c r="AM357" s="71"/>
      <c r="AN357" s="66"/>
      <c r="AO357" s="69"/>
      <c r="AP357" s="33"/>
      <c r="AQ357" s="63"/>
      <c r="AR357" s="75"/>
      <c r="AT357" s="90"/>
      <c r="AU357" s="90"/>
      <c r="AW357" s="118"/>
      <c r="AX357" s="119"/>
      <c r="AY357" s="120"/>
      <c r="AZ357" s="121"/>
      <c r="BA357" s="122"/>
      <c r="BB357" s="123"/>
      <c r="BC357" s="124"/>
      <c r="BD357" s="113"/>
      <c r="BE357" s="118"/>
      <c r="BF357" s="119"/>
      <c r="BG357" s="120"/>
      <c r="BH357" s="121"/>
      <c r="BI357" s="122"/>
      <c r="BJ357" s="123"/>
      <c r="BK357" s="121"/>
      <c r="BL357" s="124"/>
    </row>
    <row r="358" spans="1:64" ht="29.1" customHeight="1">
      <c r="A358" t="s">
        <v>967</v>
      </c>
      <c r="B358" s="34">
        <f>SUM(G358,N358,U358,AB358,AI358,AP358)</f>
        <v>3650</v>
      </c>
      <c r="C358" s="80"/>
      <c r="D358" s="71"/>
      <c r="E358" s="66"/>
      <c r="F358" s="32" t="s">
        <v>68</v>
      </c>
      <c r="G358" s="33">
        <f>SUM(G354:G356)</f>
        <v>0</v>
      </c>
      <c r="H358" s="262">
        <f>SUM(H354:H356)</f>
        <v>0</v>
      </c>
      <c r="I358" s="263"/>
      <c r="J358" s="80"/>
      <c r="K358" s="71"/>
      <c r="L358" s="66"/>
      <c r="M358" s="32" t="s">
        <v>68</v>
      </c>
      <c r="N358" s="33">
        <f>SUM(N354:N356)</f>
        <v>0</v>
      </c>
      <c r="O358" s="262">
        <f>SUM(O354:O356)</f>
        <v>0</v>
      </c>
      <c r="P358" s="263"/>
      <c r="Q358" s="80"/>
      <c r="R358" s="71"/>
      <c r="S358" s="66"/>
      <c r="T358" s="32" t="s">
        <v>68</v>
      </c>
      <c r="U358" s="33">
        <f>SUM(U354:U356)</f>
        <v>400</v>
      </c>
      <c r="V358" s="262">
        <f>SUM(V354:V356)</f>
        <v>0</v>
      </c>
      <c r="W358" s="263"/>
      <c r="X358" s="80"/>
      <c r="Y358" s="71"/>
      <c r="Z358" s="66"/>
      <c r="AA358" s="32" t="s">
        <v>68</v>
      </c>
      <c r="AB358" s="33">
        <f>SUM(AB354:AB356)</f>
        <v>3250</v>
      </c>
      <c r="AC358" s="262">
        <f>SUM(AC354:AC356)</f>
        <v>0</v>
      </c>
      <c r="AD358" s="263"/>
      <c r="AE358" s="80"/>
      <c r="AF358" s="71"/>
      <c r="AG358" s="66"/>
      <c r="AH358" s="32" t="s">
        <v>68</v>
      </c>
      <c r="AI358" s="33">
        <f>SUM(AI354:AI356)</f>
        <v>0</v>
      </c>
      <c r="AJ358" s="262">
        <f>SUM(AJ354:AJ356)</f>
        <v>0</v>
      </c>
      <c r="AK358" s="263"/>
      <c r="AL358" s="80"/>
      <c r="AM358" s="71"/>
      <c r="AN358" s="66"/>
      <c r="AO358" s="32" t="s">
        <v>68</v>
      </c>
      <c r="AP358" s="33">
        <f>SUM(AP354:AP356)</f>
        <v>0</v>
      </c>
      <c r="AQ358" s="262">
        <f>SUM(AQ354:AQ356)</f>
        <v>0</v>
      </c>
      <c r="AR358" s="263"/>
      <c r="AT358" s="91"/>
      <c r="AU358" s="91">
        <f>SUM(BE358:BL358)</f>
        <v>0</v>
      </c>
      <c r="AW358" s="118"/>
      <c r="AX358" s="119"/>
      <c r="AY358" s="120"/>
      <c r="AZ358" s="121"/>
      <c r="BA358" s="122"/>
      <c r="BB358" s="123"/>
      <c r="BC358" s="124"/>
      <c r="BD358" s="113"/>
      <c r="BE358" s="118"/>
      <c r="BF358" s="119"/>
      <c r="BG358" s="120">
        <f>COUNTIF(V354,{"&gt;0","&lt;0"})</f>
        <v>0</v>
      </c>
      <c r="BH358" s="121">
        <f>COUNTIF(AC354:AC356,{"&gt;0","&lt;0"})</f>
        <v>0</v>
      </c>
      <c r="BI358" s="122"/>
      <c r="BJ358" s="123"/>
      <c r="BK358" s="121"/>
      <c r="BL358" s="124">
        <f>SUM(BL354)</f>
        <v>0</v>
      </c>
    </row>
    <row r="359" spans="1:64" ht="29.1" customHeight="1">
      <c r="A359" t="s">
        <v>967</v>
      </c>
      <c r="B359" s="16"/>
      <c r="C359" s="80"/>
      <c r="D359" s="71"/>
      <c r="E359" s="66"/>
      <c r="F359" s="69"/>
      <c r="G359" s="33"/>
      <c r="H359" s="63"/>
      <c r="I359" s="75"/>
      <c r="J359" s="80"/>
      <c r="K359" s="71"/>
      <c r="L359" s="66"/>
      <c r="M359" s="69"/>
      <c r="N359" s="33"/>
      <c r="O359" s="63"/>
      <c r="P359" s="75"/>
      <c r="Q359" s="80"/>
      <c r="R359" s="71"/>
      <c r="S359" s="66"/>
      <c r="T359" s="69"/>
      <c r="U359" s="33"/>
      <c r="V359" s="63"/>
      <c r="W359" s="75"/>
      <c r="X359" s="80"/>
      <c r="Y359" s="71"/>
      <c r="Z359" s="66"/>
      <c r="AA359" s="69"/>
      <c r="AB359" s="33"/>
      <c r="AC359" s="63"/>
      <c r="AD359" s="75"/>
      <c r="AE359" s="80"/>
      <c r="AF359" s="71"/>
      <c r="AG359" s="66"/>
      <c r="AH359" s="69"/>
      <c r="AI359" s="33"/>
      <c r="AJ359" s="63"/>
      <c r="AK359" s="75"/>
      <c r="AL359" s="80"/>
      <c r="AM359" s="71"/>
      <c r="AN359" s="66"/>
      <c r="AO359" s="69"/>
      <c r="AP359" s="33"/>
      <c r="AQ359" s="63"/>
      <c r="AR359" s="75"/>
      <c r="AT359" s="90"/>
      <c r="AU359" s="90"/>
      <c r="AW359" s="118"/>
      <c r="AX359" s="119"/>
      <c r="AY359" s="120"/>
      <c r="AZ359" s="121"/>
      <c r="BA359" s="122"/>
      <c r="BB359" s="123"/>
      <c r="BC359" s="124"/>
      <c r="BD359" s="113"/>
      <c r="BE359" s="118"/>
      <c r="BF359" s="119"/>
      <c r="BG359" s="120"/>
      <c r="BH359" s="121"/>
      <c r="BI359" s="122"/>
      <c r="BJ359" s="123"/>
      <c r="BK359" s="121"/>
      <c r="BL359" s="124"/>
    </row>
    <row r="360" spans="1:64" ht="29.1" customHeight="1">
      <c r="A360" t="s">
        <v>967</v>
      </c>
      <c r="B360" s="16"/>
      <c r="C360" s="80"/>
      <c r="D360" s="71"/>
      <c r="E360" s="66"/>
      <c r="F360" s="69"/>
      <c r="G360" s="33"/>
      <c r="H360" s="63"/>
      <c r="I360" s="75"/>
      <c r="J360" s="80"/>
      <c r="K360" s="71"/>
      <c r="L360" s="66"/>
      <c r="M360" s="69"/>
      <c r="N360" s="33"/>
      <c r="O360" s="63"/>
      <c r="P360" s="75"/>
      <c r="Q360" s="80"/>
      <c r="R360" s="71"/>
      <c r="S360" s="66"/>
      <c r="T360" s="69"/>
      <c r="U360" s="33"/>
      <c r="V360" s="63"/>
      <c r="W360" s="75"/>
      <c r="X360" s="80"/>
      <c r="Y360" s="71"/>
      <c r="Z360" s="66"/>
      <c r="AA360" s="69"/>
      <c r="AB360" s="33"/>
      <c r="AC360" s="63"/>
      <c r="AD360" s="75"/>
      <c r="AE360" s="80"/>
      <c r="AF360" s="71"/>
      <c r="AG360" s="66"/>
      <c r="AH360" s="69"/>
      <c r="AI360" s="33"/>
      <c r="AJ360" s="63"/>
      <c r="AK360" s="75"/>
      <c r="AL360" s="80"/>
      <c r="AM360" s="71"/>
      <c r="AN360" s="66"/>
      <c r="AO360" s="69"/>
      <c r="AP360" s="33"/>
      <c r="AQ360" s="63"/>
      <c r="AR360" s="75"/>
      <c r="AT360" s="90"/>
      <c r="AU360" s="90"/>
      <c r="AW360" s="118"/>
      <c r="AX360" s="119"/>
      <c r="AY360" s="120"/>
      <c r="AZ360" s="121"/>
      <c r="BA360" s="122"/>
      <c r="BB360" s="123"/>
      <c r="BC360" s="124"/>
      <c r="BD360" s="113"/>
      <c r="BE360" s="118"/>
      <c r="BF360" s="119"/>
      <c r="BG360" s="120"/>
      <c r="BH360" s="121"/>
      <c r="BI360" s="122"/>
      <c r="BJ360" s="123"/>
      <c r="BK360" s="121"/>
      <c r="BL360" s="124"/>
    </row>
    <row r="361" spans="1:64" ht="29.1" customHeight="1">
      <c r="A361" t="s">
        <v>967</v>
      </c>
      <c r="B361" s="35" t="s">
        <v>263</v>
      </c>
      <c r="C361" s="101"/>
      <c r="D361" s="71" t="s">
        <v>865</v>
      </c>
      <c r="E361" s="66" t="s">
        <v>265</v>
      </c>
      <c r="F361" s="74" t="s">
        <v>1141</v>
      </c>
      <c r="G361" s="33" t="s">
        <v>470</v>
      </c>
      <c r="H361" s="63"/>
      <c r="I361" s="75"/>
      <c r="J361" s="101"/>
      <c r="K361" s="71" t="s">
        <v>865</v>
      </c>
      <c r="L361" s="66" t="s">
        <v>265</v>
      </c>
      <c r="M361" s="74" t="s">
        <v>1141</v>
      </c>
      <c r="N361" s="33" t="s">
        <v>470</v>
      </c>
      <c r="O361" s="63"/>
      <c r="P361" s="75"/>
      <c r="Q361" s="101" t="s">
        <v>5</v>
      </c>
      <c r="R361" s="71" t="s">
        <v>568</v>
      </c>
      <c r="S361" s="66" t="s">
        <v>271</v>
      </c>
      <c r="T361" s="69" t="s">
        <v>672</v>
      </c>
      <c r="U361" s="33">
        <v>1650</v>
      </c>
      <c r="V361" s="73">
        <v>0</v>
      </c>
      <c r="W361" s="68" t="s">
        <v>29</v>
      </c>
      <c r="X361" s="101" t="s">
        <v>5</v>
      </c>
      <c r="Y361" s="71" t="s">
        <v>569</v>
      </c>
      <c r="Z361" s="66" t="s">
        <v>265</v>
      </c>
      <c r="AA361" s="69" t="s">
        <v>1139</v>
      </c>
      <c r="AB361" s="33">
        <v>1850</v>
      </c>
      <c r="AC361" s="73">
        <v>0</v>
      </c>
      <c r="AD361" s="68" t="s">
        <v>29</v>
      </c>
      <c r="AE361" s="101"/>
      <c r="AF361" s="71" t="s">
        <v>865</v>
      </c>
      <c r="AG361" s="66" t="s">
        <v>265</v>
      </c>
      <c r="AH361" s="74" t="s">
        <v>1141</v>
      </c>
      <c r="AI361" s="33" t="s">
        <v>470</v>
      </c>
      <c r="AJ361" s="63"/>
      <c r="AK361" s="75"/>
      <c r="AL361" s="101"/>
      <c r="AM361" s="71" t="s">
        <v>865</v>
      </c>
      <c r="AN361" s="66" t="s">
        <v>265</v>
      </c>
      <c r="AO361" s="74" t="s">
        <v>1141</v>
      </c>
      <c r="AP361" s="33" t="s">
        <v>470</v>
      </c>
      <c r="AQ361" s="63"/>
      <c r="AR361" s="75"/>
      <c r="AT361" s="90"/>
      <c r="AU361" s="90"/>
      <c r="AW361" s="118"/>
      <c r="AX361" s="119"/>
      <c r="AY361" s="120"/>
      <c r="AZ361" s="121"/>
      <c r="BA361" s="122"/>
      <c r="BB361" s="123"/>
      <c r="BC361" s="124"/>
      <c r="BD361" s="113"/>
      <c r="BE361" s="118"/>
      <c r="BF361" s="119"/>
      <c r="BG361" s="120"/>
      <c r="BH361" s="121"/>
      <c r="BI361" s="122"/>
      <c r="BJ361" s="123"/>
      <c r="BK361" s="121"/>
      <c r="BL361" s="124"/>
    </row>
    <row r="362" spans="1:64" ht="29.1" customHeight="1">
      <c r="A362" t="s">
        <v>967</v>
      </c>
      <c r="B362" s="36" t="s">
        <v>264</v>
      </c>
      <c r="C362" s="101"/>
      <c r="D362" s="71" t="s">
        <v>479</v>
      </c>
      <c r="E362" s="66" t="s">
        <v>266</v>
      </c>
      <c r="F362" s="74" t="s">
        <v>674</v>
      </c>
      <c r="G362" s="33" t="s">
        <v>470</v>
      </c>
      <c r="H362" s="63"/>
      <c r="I362" s="75"/>
      <c r="J362" s="101"/>
      <c r="K362" s="71" t="s">
        <v>479</v>
      </c>
      <c r="L362" s="66" t="s">
        <v>266</v>
      </c>
      <c r="M362" s="74" t="s">
        <v>674</v>
      </c>
      <c r="N362" s="33" t="s">
        <v>470</v>
      </c>
      <c r="O362" s="63"/>
      <c r="P362" s="75"/>
      <c r="Q362" s="101"/>
      <c r="R362" s="71" t="s">
        <v>865</v>
      </c>
      <c r="S362" s="66" t="s">
        <v>269</v>
      </c>
      <c r="T362" s="74" t="s">
        <v>673</v>
      </c>
      <c r="U362" s="33" t="s">
        <v>470</v>
      </c>
      <c r="V362" s="63"/>
      <c r="W362" s="75"/>
      <c r="X362" s="101" t="s">
        <v>5</v>
      </c>
      <c r="Y362" s="71" t="s">
        <v>569</v>
      </c>
      <c r="Z362" s="66" t="s">
        <v>266</v>
      </c>
      <c r="AA362" s="69" t="s">
        <v>676</v>
      </c>
      <c r="AB362" s="33">
        <v>1450</v>
      </c>
      <c r="AC362" s="73">
        <v>0</v>
      </c>
      <c r="AD362" s="68" t="s">
        <v>29</v>
      </c>
      <c r="AE362" s="101"/>
      <c r="AF362" s="71" t="s">
        <v>479</v>
      </c>
      <c r="AG362" s="66" t="s">
        <v>266</v>
      </c>
      <c r="AH362" s="74" t="s">
        <v>674</v>
      </c>
      <c r="AI362" s="33" t="s">
        <v>470</v>
      </c>
      <c r="AJ362" s="63"/>
      <c r="AK362" s="75"/>
      <c r="AL362" s="101"/>
      <c r="AM362" s="71" t="s">
        <v>479</v>
      </c>
      <c r="AN362" s="66" t="s">
        <v>266</v>
      </c>
      <c r="AO362" s="74" t="s">
        <v>674</v>
      </c>
      <c r="AP362" s="33" t="s">
        <v>470</v>
      </c>
      <c r="AQ362" s="63"/>
      <c r="AR362" s="75"/>
      <c r="AT362" s="90"/>
      <c r="AU362" s="90"/>
      <c r="AW362" s="118"/>
      <c r="AX362" s="119"/>
      <c r="AY362" s="120"/>
      <c r="AZ362" s="121"/>
      <c r="BA362" s="122"/>
      <c r="BB362" s="123"/>
      <c r="BC362" s="124"/>
      <c r="BD362" s="113"/>
      <c r="BE362" s="118"/>
      <c r="BF362" s="119"/>
      <c r="BG362" s="120"/>
      <c r="BH362" s="121"/>
      <c r="BI362" s="122"/>
      <c r="BJ362" s="123"/>
      <c r="BK362" s="121"/>
      <c r="BL362" s="124"/>
    </row>
    <row r="363" spans="1:64" ht="29.1" customHeight="1">
      <c r="A363" t="s">
        <v>967</v>
      </c>
      <c r="B363" s="16"/>
      <c r="C363" s="101"/>
      <c r="D363" s="71" t="s">
        <v>479</v>
      </c>
      <c r="E363" s="66" t="s">
        <v>267</v>
      </c>
      <c r="F363" s="74" t="s">
        <v>677</v>
      </c>
      <c r="G363" s="33" t="s">
        <v>470</v>
      </c>
      <c r="H363" s="63"/>
      <c r="I363" s="75"/>
      <c r="J363" s="101"/>
      <c r="K363" s="71" t="s">
        <v>479</v>
      </c>
      <c r="L363" s="66" t="s">
        <v>267</v>
      </c>
      <c r="M363" s="74" t="s">
        <v>677</v>
      </c>
      <c r="N363" s="33" t="s">
        <v>470</v>
      </c>
      <c r="O363" s="63"/>
      <c r="P363" s="75"/>
      <c r="Q363" s="101"/>
      <c r="R363" s="71" t="s">
        <v>865</v>
      </c>
      <c r="S363" s="66" t="s">
        <v>270</v>
      </c>
      <c r="T363" s="74" t="s">
        <v>675</v>
      </c>
      <c r="U363" s="33" t="s">
        <v>470</v>
      </c>
      <c r="V363" s="63"/>
      <c r="W363" s="75"/>
      <c r="X363" s="101" t="s">
        <v>5</v>
      </c>
      <c r="Y363" s="71" t="s">
        <v>569</v>
      </c>
      <c r="Z363" s="66" t="s">
        <v>267</v>
      </c>
      <c r="AA363" s="69" t="s">
        <v>678</v>
      </c>
      <c r="AB363" s="33">
        <v>1700</v>
      </c>
      <c r="AC363" s="73">
        <v>0</v>
      </c>
      <c r="AD363" s="68" t="s">
        <v>29</v>
      </c>
      <c r="AE363" s="101" t="s">
        <v>5</v>
      </c>
      <c r="AF363" s="71" t="s">
        <v>505</v>
      </c>
      <c r="AG363" s="66" t="s">
        <v>267</v>
      </c>
      <c r="AH363" s="69" t="s">
        <v>677</v>
      </c>
      <c r="AI363" s="33">
        <v>100</v>
      </c>
      <c r="AJ363" s="73">
        <v>0</v>
      </c>
      <c r="AK363" s="75"/>
      <c r="AL363" s="101"/>
      <c r="AM363" s="71" t="s">
        <v>479</v>
      </c>
      <c r="AN363" s="66" t="s">
        <v>267</v>
      </c>
      <c r="AO363" s="74" t="s">
        <v>677</v>
      </c>
      <c r="AP363" s="33" t="s">
        <v>470</v>
      </c>
      <c r="AQ363" s="63"/>
      <c r="AR363" s="75"/>
      <c r="AT363" s="90"/>
      <c r="AU363" s="90"/>
      <c r="AW363" s="118"/>
      <c r="AX363" s="119"/>
      <c r="AY363" s="120"/>
      <c r="AZ363" s="121"/>
      <c r="BA363" s="122"/>
      <c r="BB363" s="123"/>
      <c r="BC363" s="124"/>
      <c r="BD363" s="113"/>
      <c r="BE363" s="118"/>
      <c r="BF363" s="119"/>
      <c r="BG363" s="120"/>
      <c r="BH363" s="121"/>
      <c r="BI363" s="122"/>
      <c r="BJ363" s="123"/>
      <c r="BK363" s="121"/>
      <c r="BL363" s="124"/>
    </row>
    <row r="364" spans="1:64" ht="29.1" customHeight="1">
      <c r="A364" t="s">
        <v>967</v>
      </c>
      <c r="B364" s="16"/>
      <c r="C364" s="101"/>
      <c r="D364" s="71" t="s">
        <v>479</v>
      </c>
      <c r="E364" s="66" t="s">
        <v>268</v>
      </c>
      <c r="F364" s="74" t="s">
        <v>679</v>
      </c>
      <c r="G364" s="33" t="s">
        <v>470</v>
      </c>
      <c r="H364" s="63"/>
      <c r="I364" s="75"/>
      <c r="J364" s="101"/>
      <c r="K364" s="71" t="s">
        <v>479</v>
      </c>
      <c r="L364" s="66" t="s">
        <v>268</v>
      </c>
      <c r="M364" s="74" t="s">
        <v>679</v>
      </c>
      <c r="N364" s="33" t="s">
        <v>470</v>
      </c>
      <c r="O364" s="63"/>
      <c r="P364" s="75"/>
      <c r="Q364" s="101"/>
      <c r="R364" s="71"/>
      <c r="S364" s="66"/>
      <c r="T364" s="69"/>
      <c r="U364" s="33"/>
      <c r="V364" s="63"/>
      <c r="W364" s="75"/>
      <c r="X364" s="101" t="s">
        <v>5</v>
      </c>
      <c r="Y364" s="71" t="s">
        <v>569</v>
      </c>
      <c r="Z364" s="66" t="s">
        <v>268</v>
      </c>
      <c r="AA364" s="69" t="s">
        <v>680</v>
      </c>
      <c r="AB364" s="33">
        <v>1900</v>
      </c>
      <c r="AC364" s="73">
        <v>0</v>
      </c>
      <c r="AD364" s="68" t="s">
        <v>29</v>
      </c>
      <c r="AE364" s="101"/>
      <c r="AF364" s="71" t="s">
        <v>479</v>
      </c>
      <c r="AG364" s="66" t="s">
        <v>268</v>
      </c>
      <c r="AH364" s="74" t="s">
        <v>679</v>
      </c>
      <c r="AI364" s="33" t="s">
        <v>470</v>
      </c>
      <c r="AJ364" s="63"/>
      <c r="AK364" s="75"/>
      <c r="AL364" s="101"/>
      <c r="AM364" s="71" t="s">
        <v>479</v>
      </c>
      <c r="AN364" s="66" t="s">
        <v>268</v>
      </c>
      <c r="AO364" s="74" t="s">
        <v>679</v>
      </c>
      <c r="AP364" s="33" t="s">
        <v>470</v>
      </c>
      <c r="AQ364" s="63"/>
      <c r="AR364" s="75"/>
      <c r="AT364" s="90"/>
      <c r="AU364" s="90"/>
      <c r="AW364" s="118"/>
      <c r="AX364" s="119"/>
      <c r="AY364" s="120"/>
      <c r="AZ364" s="121"/>
      <c r="BA364" s="122"/>
      <c r="BB364" s="123"/>
      <c r="BC364" s="124"/>
      <c r="BD364" s="113"/>
      <c r="BE364" s="118"/>
      <c r="BF364" s="119"/>
      <c r="BG364" s="120"/>
      <c r="BH364" s="121"/>
      <c r="BI364" s="122"/>
      <c r="BJ364" s="123"/>
      <c r="BK364" s="121"/>
      <c r="BL364" s="124">
        <f>IF(COUNTIF(AC363,{"&gt;0","&lt;0"}),0,COUNTIF(AJ363,{"&gt;0","&lt;0"}))</f>
        <v>0</v>
      </c>
    </row>
    <row r="365" spans="1:64" ht="29.1" customHeight="1">
      <c r="A365" t="s">
        <v>967</v>
      </c>
      <c r="B365" s="16"/>
      <c r="C365" s="101"/>
      <c r="D365" s="71" t="s">
        <v>479</v>
      </c>
      <c r="E365" s="66" t="s">
        <v>269</v>
      </c>
      <c r="F365" s="74" t="s">
        <v>673</v>
      </c>
      <c r="G365" s="33" t="s">
        <v>470</v>
      </c>
      <c r="H365" s="63"/>
      <c r="I365" s="75"/>
      <c r="J365" s="101"/>
      <c r="K365" s="71" t="s">
        <v>479</v>
      </c>
      <c r="L365" s="66" t="s">
        <v>269</v>
      </c>
      <c r="M365" s="74" t="s">
        <v>673</v>
      </c>
      <c r="N365" s="33" t="s">
        <v>470</v>
      </c>
      <c r="O365" s="63"/>
      <c r="P365" s="75"/>
      <c r="Q365" s="101"/>
      <c r="R365" s="71"/>
      <c r="S365" s="66"/>
      <c r="T365" s="69"/>
      <c r="U365" s="33"/>
      <c r="V365" s="63"/>
      <c r="W365" s="75"/>
      <c r="X365" s="101" t="s">
        <v>5</v>
      </c>
      <c r="Y365" s="71" t="s">
        <v>569</v>
      </c>
      <c r="Z365" s="66" t="s">
        <v>269</v>
      </c>
      <c r="AA365" s="69" t="s">
        <v>681</v>
      </c>
      <c r="AB365" s="33">
        <v>1250</v>
      </c>
      <c r="AC365" s="73">
        <v>0</v>
      </c>
      <c r="AD365" s="68" t="s">
        <v>29</v>
      </c>
      <c r="AE365" s="101"/>
      <c r="AF365" s="71" t="s">
        <v>479</v>
      </c>
      <c r="AG365" s="66" t="s">
        <v>269</v>
      </c>
      <c r="AH365" s="74" t="s">
        <v>673</v>
      </c>
      <c r="AI365" s="33" t="s">
        <v>470</v>
      </c>
      <c r="AJ365" s="63"/>
      <c r="AK365" s="75"/>
      <c r="AL365" s="101"/>
      <c r="AM365" s="71" t="s">
        <v>479</v>
      </c>
      <c r="AN365" s="66" t="s">
        <v>269</v>
      </c>
      <c r="AO365" s="74" t="s">
        <v>673</v>
      </c>
      <c r="AP365" s="33" t="s">
        <v>470</v>
      </c>
      <c r="AQ365" s="63"/>
      <c r="AR365" s="75"/>
      <c r="AT365" s="90"/>
      <c r="AU365" s="90"/>
      <c r="AW365" s="118"/>
      <c r="AX365" s="119"/>
      <c r="AY365" s="120"/>
      <c r="AZ365" s="121"/>
      <c r="BA365" s="122"/>
      <c r="BB365" s="123"/>
      <c r="BC365" s="124"/>
      <c r="BD365" s="113"/>
      <c r="BE365" s="118"/>
      <c r="BF365" s="119"/>
      <c r="BG365" s="120"/>
      <c r="BH365" s="121"/>
      <c r="BI365" s="122"/>
      <c r="BJ365" s="123"/>
      <c r="BK365" s="121"/>
      <c r="BL365" s="124"/>
    </row>
    <row r="366" spans="1:64" ht="29.1" customHeight="1">
      <c r="A366" t="s">
        <v>967</v>
      </c>
      <c r="B366" s="16"/>
      <c r="C366" s="101"/>
      <c r="D366" s="71" t="s">
        <v>479</v>
      </c>
      <c r="E366" s="66" t="s">
        <v>270</v>
      </c>
      <c r="F366" s="74" t="s">
        <v>675</v>
      </c>
      <c r="G366" s="33" t="s">
        <v>470</v>
      </c>
      <c r="H366" s="63"/>
      <c r="I366" s="75"/>
      <c r="J366" s="101"/>
      <c r="K366" s="71" t="s">
        <v>479</v>
      </c>
      <c r="L366" s="66" t="s">
        <v>270</v>
      </c>
      <c r="M366" s="74" t="s">
        <v>675</v>
      </c>
      <c r="N366" s="33" t="s">
        <v>470</v>
      </c>
      <c r="O366" s="63"/>
      <c r="P366" s="75"/>
      <c r="Q366" s="101"/>
      <c r="R366" s="71"/>
      <c r="S366" s="66"/>
      <c r="T366" s="69"/>
      <c r="U366" s="33"/>
      <c r="V366" s="63"/>
      <c r="W366" s="75"/>
      <c r="X366" s="101" t="s">
        <v>5</v>
      </c>
      <c r="Y366" s="71" t="s">
        <v>569</v>
      </c>
      <c r="Z366" s="66" t="s">
        <v>270</v>
      </c>
      <c r="AA366" s="69" t="s">
        <v>682</v>
      </c>
      <c r="AB366" s="33">
        <v>900</v>
      </c>
      <c r="AC366" s="73">
        <v>0</v>
      </c>
      <c r="AD366" s="68" t="s">
        <v>29</v>
      </c>
      <c r="AE366" s="101"/>
      <c r="AF366" s="71" t="s">
        <v>479</v>
      </c>
      <c r="AG366" s="66" t="s">
        <v>270</v>
      </c>
      <c r="AH366" s="74" t="s">
        <v>675</v>
      </c>
      <c r="AI366" s="33" t="s">
        <v>470</v>
      </c>
      <c r="AJ366" s="63"/>
      <c r="AK366" s="75"/>
      <c r="AL366" s="101"/>
      <c r="AM366" s="71" t="s">
        <v>479</v>
      </c>
      <c r="AN366" s="66" t="s">
        <v>270</v>
      </c>
      <c r="AO366" s="74" t="s">
        <v>675</v>
      </c>
      <c r="AP366" s="33" t="s">
        <v>470</v>
      </c>
      <c r="AQ366" s="63"/>
      <c r="AR366" s="75"/>
      <c r="AT366" s="90"/>
      <c r="AU366" s="90"/>
      <c r="AW366" s="118"/>
      <c r="AX366" s="119"/>
      <c r="AY366" s="120"/>
      <c r="AZ366" s="121"/>
      <c r="BA366" s="122"/>
      <c r="BB366" s="123"/>
      <c r="BC366" s="124"/>
      <c r="BD366" s="113"/>
      <c r="BE366" s="118"/>
      <c r="BF366" s="119"/>
      <c r="BG366" s="120"/>
      <c r="BH366" s="121"/>
      <c r="BI366" s="122"/>
      <c r="BJ366" s="123"/>
      <c r="BK366" s="121"/>
      <c r="BL366" s="124"/>
    </row>
    <row r="367" spans="1:64" ht="29.1" customHeight="1">
      <c r="A367" t="s">
        <v>967</v>
      </c>
      <c r="B367" s="16"/>
      <c r="C367" s="101"/>
      <c r="D367" s="71"/>
      <c r="E367" s="66"/>
      <c r="F367" s="69"/>
      <c r="G367" s="33"/>
      <c r="H367" s="63"/>
      <c r="I367" s="75"/>
      <c r="J367" s="101"/>
      <c r="K367" s="71"/>
      <c r="L367" s="66"/>
      <c r="M367" s="69"/>
      <c r="N367" s="33"/>
      <c r="O367" s="63"/>
      <c r="P367" s="75"/>
      <c r="Q367" s="101"/>
      <c r="R367" s="71"/>
      <c r="S367" s="66"/>
      <c r="T367" s="69"/>
      <c r="U367" s="33"/>
      <c r="V367" s="63"/>
      <c r="W367" s="75"/>
      <c r="X367" s="101"/>
      <c r="Y367" s="71"/>
      <c r="Z367" s="66"/>
      <c r="AA367" s="69"/>
      <c r="AB367" s="33"/>
      <c r="AC367" s="63"/>
      <c r="AD367" s="75"/>
      <c r="AE367" s="101"/>
      <c r="AF367" s="71"/>
      <c r="AG367" s="66"/>
      <c r="AH367" s="69"/>
      <c r="AI367" s="33"/>
      <c r="AJ367" s="63"/>
      <c r="AK367" s="75"/>
      <c r="AL367" s="101"/>
      <c r="AM367" s="71"/>
      <c r="AN367" s="66"/>
      <c r="AO367" s="69"/>
      <c r="AP367" s="33"/>
      <c r="AQ367" s="63"/>
      <c r="AR367" s="75"/>
      <c r="AT367" s="90"/>
      <c r="AU367" s="90"/>
      <c r="AW367" s="118"/>
      <c r="AX367" s="119"/>
      <c r="AY367" s="120"/>
      <c r="AZ367" s="121"/>
      <c r="BA367" s="122"/>
      <c r="BB367" s="123"/>
      <c r="BC367" s="124"/>
      <c r="BD367" s="113"/>
      <c r="BE367" s="118"/>
      <c r="BF367" s="119"/>
      <c r="BG367" s="120"/>
      <c r="BH367" s="121"/>
      <c r="BI367" s="122"/>
      <c r="BJ367" s="123"/>
      <c r="BK367" s="121"/>
      <c r="BL367" s="124"/>
    </row>
    <row r="368" spans="1:64" ht="29.1" customHeight="1">
      <c r="A368" t="s">
        <v>967</v>
      </c>
      <c r="B368" s="16"/>
      <c r="C368" s="101"/>
      <c r="D368" s="71"/>
      <c r="E368" s="66"/>
      <c r="F368" s="69"/>
      <c r="G368" s="33"/>
      <c r="H368" s="63"/>
      <c r="I368" s="75"/>
      <c r="J368" s="101"/>
      <c r="K368" s="71"/>
      <c r="L368" s="66"/>
      <c r="M368" s="69"/>
      <c r="N368" s="33"/>
      <c r="O368" s="63"/>
      <c r="P368" s="75"/>
      <c r="Q368" s="101"/>
      <c r="R368" s="71"/>
      <c r="S368" s="66"/>
      <c r="T368" s="69"/>
      <c r="U368" s="33"/>
      <c r="V368" s="63"/>
      <c r="W368" s="75"/>
      <c r="X368" s="101"/>
      <c r="Y368" s="71"/>
      <c r="Z368" s="66"/>
      <c r="AA368" s="69"/>
      <c r="AB368" s="33"/>
      <c r="AC368" s="63"/>
      <c r="AD368" s="75"/>
      <c r="AE368" s="101"/>
      <c r="AF368" s="71"/>
      <c r="AG368" s="66"/>
      <c r="AH368" s="69"/>
      <c r="AI368" s="33"/>
      <c r="AJ368" s="63"/>
      <c r="AK368" s="75"/>
      <c r="AL368" s="101"/>
      <c r="AM368" s="71"/>
      <c r="AN368" s="66"/>
      <c r="AO368" s="69"/>
      <c r="AP368" s="33"/>
      <c r="AQ368" s="63"/>
      <c r="AR368" s="75"/>
      <c r="AT368" s="90"/>
      <c r="AU368" s="90"/>
      <c r="AW368" s="118"/>
      <c r="AX368" s="119"/>
      <c r="AY368" s="120"/>
      <c r="AZ368" s="121"/>
      <c r="BA368" s="122"/>
      <c r="BB368" s="123"/>
      <c r="BC368" s="124"/>
      <c r="BD368" s="113"/>
      <c r="BE368" s="118"/>
      <c r="BF368" s="119"/>
      <c r="BG368" s="120"/>
      <c r="BH368" s="121"/>
      <c r="BI368" s="122"/>
      <c r="BJ368" s="123"/>
      <c r="BK368" s="121"/>
      <c r="BL368" s="124"/>
    </row>
    <row r="369" spans="1:64" ht="29.1" customHeight="1">
      <c r="A369" t="s">
        <v>967</v>
      </c>
      <c r="B369" s="34">
        <f>SUM(G369,N369,U369,AB369,AI369,AP369)</f>
        <v>10800</v>
      </c>
      <c r="C369" s="80"/>
      <c r="D369" s="71"/>
      <c r="E369" s="66"/>
      <c r="F369" s="32" t="s">
        <v>68</v>
      </c>
      <c r="G369" s="33">
        <f>SUM(G361:G367)</f>
        <v>0</v>
      </c>
      <c r="H369" s="262">
        <f>SUM(H361:H367)</f>
        <v>0</v>
      </c>
      <c r="I369" s="263"/>
      <c r="J369" s="80"/>
      <c r="K369" s="71"/>
      <c r="L369" s="66"/>
      <c r="M369" s="32" t="s">
        <v>68</v>
      </c>
      <c r="N369" s="33">
        <f>SUM(N361:N367)</f>
        <v>0</v>
      </c>
      <c r="O369" s="262">
        <f>SUM(O361:O367)</f>
        <v>0</v>
      </c>
      <c r="P369" s="263"/>
      <c r="Q369" s="80"/>
      <c r="R369" s="71"/>
      <c r="S369" s="66"/>
      <c r="T369" s="32" t="s">
        <v>68</v>
      </c>
      <c r="U369" s="33">
        <f>SUM(U361:U367)</f>
        <v>1650</v>
      </c>
      <c r="V369" s="262">
        <f>SUM(V361:V367)</f>
        <v>0</v>
      </c>
      <c r="W369" s="263"/>
      <c r="X369" s="80"/>
      <c r="Y369" s="71"/>
      <c r="Z369" s="66"/>
      <c r="AA369" s="32" t="s">
        <v>68</v>
      </c>
      <c r="AB369" s="33">
        <f>SUM(AB361:AB366)</f>
        <v>9050</v>
      </c>
      <c r="AC369" s="262">
        <f>SUM(AC361:AC366)</f>
        <v>0</v>
      </c>
      <c r="AD369" s="263"/>
      <c r="AE369" s="101"/>
      <c r="AF369" s="71"/>
      <c r="AG369" s="66"/>
      <c r="AH369" s="32" t="s">
        <v>68</v>
      </c>
      <c r="AI369" s="33">
        <f>SUM(AI361:AI367)</f>
        <v>100</v>
      </c>
      <c r="AJ369" s="262">
        <f>SUM(AJ361:AJ367)</f>
        <v>0</v>
      </c>
      <c r="AK369" s="263"/>
      <c r="AL369" s="101"/>
      <c r="AM369" s="71"/>
      <c r="AN369" s="66"/>
      <c r="AO369" s="32" t="s">
        <v>68</v>
      </c>
      <c r="AP369" s="33">
        <f>SUM(AP361:AP367)</f>
        <v>0</v>
      </c>
      <c r="AQ369" s="262">
        <f>SUM(AQ361:AQ367)</f>
        <v>0</v>
      </c>
      <c r="AR369" s="263"/>
      <c r="AT369" s="91"/>
      <c r="AU369" s="91">
        <f>SUM(BE369:BL369)</f>
        <v>0</v>
      </c>
      <c r="AW369" s="118"/>
      <c r="AX369" s="119"/>
      <c r="AY369" s="120"/>
      <c r="AZ369" s="121"/>
      <c r="BA369" s="122"/>
      <c r="BB369" s="123"/>
      <c r="BC369" s="124"/>
      <c r="BD369" s="113"/>
      <c r="BE369" s="118"/>
      <c r="BF369" s="119"/>
      <c r="BG369" s="120">
        <f>COUNTIF(V361,{"&gt;0","&lt;0"})</f>
        <v>0</v>
      </c>
      <c r="BH369" s="121">
        <f>COUNTIF(AC361:AC366,{"&gt;0","&lt;0"})</f>
        <v>0</v>
      </c>
      <c r="BI369" s="122"/>
      <c r="BJ369" s="123"/>
      <c r="BK369" s="121"/>
      <c r="BL369" s="124">
        <f>SUM(BL361:BL367)</f>
        <v>0</v>
      </c>
    </row>
    <row r="370" spans="1:64" ht="29.1" customHeight="1">
      <c r="A370" t="s">
        <v>967</v>
      </c>
      <c r="B370" s="16"/>
      <c r="C370" s="80"/>
      <c r="D370" s="71"/>
      <c r="E370" s="66"/>
      <c r="F370" s="69"/>
      <c r="G370" s="33"/>
      <c r="H370" s="63"/>
      <c r="I370" s="75"/>
      <c r="J370" s="80"/>
      <c r="K370" s="71"/>
      <c r="L370" s="66"/>
      <c r="M370" s="69"/>
      <c r="N370" s="33"/>
      <c r="O370" s="63"/>
      <c r="P370" s="75"/>
      <c r="Q370" s="80"/>
      <c r="R370" s="71"/>
      <c r="S370" s="66"/>
      <c r="T370" s="69"/>
      <c r="U370" s="33"/>
      <c r="V370" s="63"/>
      <c r="W370" s="75"/>
      <c r="X370" s="80"/>
      <c r="Y370" s="71"/>
      <c r="Z370" s="66"/>
      <c r="AA370" s="69"/>
      <c r="AB370" s="33"/>
      <c r="AC370" s="63"/>
      <c r="AD370" s="75"/>
      <c r="AE370" s="101"/>
      <c r="AF370" s="71"/>
      <c r="AG370" s="66"/>
      <c r="AH370" s="69"/>
      <c r="AI370" s="33"/>
      <c r="AJ370" s="63"/>
      <c r="AK370" s="75"/>
      <c r="AL370" s="101"/>
      <c r="AM370" s="71"/>
      <c r="AN370" s="66"/>
      <c r="AO370" s="69"/>
      <c r="AP370" s="33"/>
      <c r="AQ370" s="63"/>
      <c r="AR370" s="75"/>
      <c r="AT370" s="90"/>
      <c r="AU370" s="90"/>
      <c r="AW370" s="118"/>
      <c r="AX370" s="119"/>
      <c r="AY370" s="120"/>
      <c r="AZ370" s="121"/>
      <c r="BA370" s="122"/>
      <c r="BB370" s="123"/>
      <c r="BC370" s="124"/>
      <c r="BD370" s="113"/>
      <c r="BE370" s="118"/>
      <c r="BF370" s="119"/>
      <c r="BG370" s="120"/>
      <c r="BH370" s="121"/>
      <c r="BI370" s="122"/>
      <c r="BJ370" s="123"/>
      <c r="BK370" s="121"/>
      <c r="BL370" s="124"/>
    </row>
    <row r="371" spans="1:64" ht="29.1" customHeight="1">
      <c r="A371" t="s">
        <v>967</v>
      </c>
      <c r="B371" s="16"/>
      <c r="C371" s="80"/>
      <c r="D371" s="71"/>
      <c r="E371" s="66"/>
      <c r="F371" s="69"/>
      <c r="G371" s="33"/>
      <c r="H371" s="63"/>
      <c r="I371" s="75"/>
      <c r="J371" s="80"/>
      <c r="K371" s="71"/>
      <c r="L371" s="66"/>
      <c r="M371" s="69"/>
      <c r="N371" s="33"/>
      <c r="O371" s="63"/>
      <c r="P371" s="75"/>
      <c r="Q371" s="80"/>
      <c r="R371" s="71"/>
      <c r="S371" s="66"/>
      <c r="T371" s="69"/>
      <c r="U371" s="33"/>
      <c r="V371" s="63"/>
      <c r="W371" s="75"/>
      <c r="X371" s="80"/>
      <c r="Y371" s="71"/>
      <c r="Z371" s="66"/>
      <c r="AA371" s="69"/>
      <c r="AB371" s="33"/>
      <c r="AC371" s="63"/>
      <c r="AD371" s="75"/>
      <c r="AE371" s="101"/>
      <c r="AF371" s="71"/>
      <c r="AG371" s="66"/>
      <c r="AH371" s="69"/>
      <c r="AI371" s="33"/>
      <c r="AJ371" s="63"/>
      <c r="AK371" s="75"/>
      <c r="AL371" s="101"/>
      <c r="AM371" s="71"/>
      <c r="AN371" s="66"/>
      <c r="AO371" s="69"/>
      <c r="AP371" s="33"/>
      <c r="AQ371" s="63"/>
      <c r="AR371" s="75"/>
      <c r="AT371" s="90"/>
      <c r="AU371" s="90"/>
      <c r="AW371" s="118"/>
      <c r="AX371" s="119"/>
      <c r="AY371" s="120"/>
      <c r="AZ371" s="121"/>
      <c r="BA371" s="122"/>
      <c r="BB371" s="123"/>
      <c r="BC371" s="124"/>
      <c r="BD371" s="113"/>
      <c r="BE371" s="118"/>
      <c r="BF371" s="119"/>
      <c r="BG371" s="120"/>
      <c r="BH371" s="121"/>
      <c r="BI371" s="122"/>
      <c r="BJ371" s="123"/>
      <c r="BK371" s="121"/>
      <c r="BL371" s="124"/>
    </row>
    <row r="372" spans="1:64" ht="29.1" customHeight="1">
      <c r="A372" t="s">
        <v>967</v>
      </c>
      <c r="B372" s="16"/>
      <c r="C372" s="80"/>
      <c r="D372" s="71"/>
      <c r="E372" s="66"/>
      <c r="F372" s="69"/>
      <c r="G372" s="33"/>
      <c r="H372" s="63"/>
      <c r="I372" s="75"/>
      <c r="J372" s="80"/>
      <c r="K372" s="71"/>
      <c r="L372" s="66"/>
      <c r="M372" s="69"/>
      <c r="N372" s="33"/>
      <c r="O372" s="63"/>
      <c r="P372" s="75"/>
      <c r="Q372" s="80"/>
      <c r="R372" s="71"/>
      <c r="S372" s="66"/>
      <c r="T372" s="69"/>
      <c r="U372" s="33"/>
      <c r="V372" s="63"/>
      <c r="W372" s="75"/>
      <c r="X372" s="80"/>
      <c r="Y372" s="71"/>
      <c r="Z372" s="66"/>
      <c r="AA372" s="69"/>
      <c r="AB372" s="33"/>
      <c r="AC372" s="63"/>
      <c r="AD372" s="75"/>
      <c r="AE372" s="101"/>
      <c r="AF372" s="71"/>
      <c r="AG372" s="66"/>
      <c r="AH372" s="69"/>
      <c r="AI372" s="33"/>
      <c r="AJ372" s="63"/>
      <c r="AK372" s="75"/>
      <c r="AL372" s="101"/>
      <c r="AM372" s="71"/>
      <c r="AN372" s="66"/>
      <c r="AO372" s="69"/>
      <c r="AP372" s="33"/>
      <c r="AQ372" s="63"/>
      <c r="AR372" s="75"/>
      <c r="AT372" s="90"/>
      <c r="AU372" s="90"/>
      <c r="AW372" s="118"/>
      <c r="AX372" s="119"/>
      <c r="AY372" s="120"/>
      <c r="AZ372" s="121"/>
      <c r="BA372" s="122"/>
      <c r="BB372" s="123"/>
      <c r="BC372" s="124"/>
      <c r="BD372" s="113"/>
      <c r="BE372" s="118"/>
      <c r="BF372" s="119"/>
      <c r="BG372" s="120"/>
      <c r="BH372" s="121"/>
      <c r="BI372" s="122"/>
      <c r="BJ372" s="123"/>
      <c r="BK372" s="121"/>
      <c r="BL372" s="124"/>
    </row>
    <row r="373" spans="1:64" ht="29.1" customHeight="1">
      <c r="A373" t="s">
        <v>967</v>
      </c>
      <c r="B373" s="16"/>
      <c r="C373" s="80"/>
      <c r="D373" s="71"/>
      <c r="E373" s="66"/>
      <c r="F373" s="69"/>
      <c r="G373" s="33"/>
      <c r="H373" s="63"/>
      <c r="I373" s="75"/>
      <c r="J373" s="80"/>
      <c r="K373" s="71"/>
      <c r="L373" s="66"/>
      <c r="M373" s="69"/>
      <c r="N373" s="33"/>
      <c r="O373" s="63"/>
      <c r="P373" s="75"/>
      <c r="Q373" s="80"/>
      <c r="R373" s="71"/>
      <c r="S373" s="66"/>
      <c r="T373" s="69"/>
      <c r="U373" s="33"/>
      <c r="V373" s="63"/>
      <c r="W373" s="75"/>
      <c r="X373" s="80"/>
      <c r="Y373" s="71"/>
      <c r="Z373" s="66"/>
      <c r="AA373" s="69"/>
      <c r="AB373" s="33"/>
      <c r="AC373" s="63"/>
      <c r="AD373" s="75"/>
      <c r="AE373" s="101"/>
      <c r="AF373" s="71"/>
      <c r="AG373" s="66"/>
      <c r="AH373" s="69"/>
      <c r="AI373" s="33"/>
      <c r="AJ373" s="63"/>
      <c r="AK373" s="75"/>
      <c r="AL373" s="101"/>
      <c r="AM373" s="71"/>
      <c r="AN373" s="66"/>
      <c r="AO373" s="69"/>
      <c r="AP373" s="33"/>
      <c r="AQ373" s="63"/>
      <c r="AR373" s="75"/>
      <c r="AT373" s="90"/>
      <c r="AU373" s="90"/>
      <c r="AW373" s="118"/>
      <c r="AX373" s="119"/>
      <c r="AY373" s="120"/>
      <c r="AZ373" s="121"/>
      <c r="BA373" s="122"/>
      <c r="BB373" s="123"/>
      <c r="BC373" s="124"/>
      <c r="BD373" s="113"/>
      <c r="BE373" s="118"/>
      <c r="BF373" s="119"/>
      <c r="BG373" s="120"/>
      <c r="BH373" s="121"/>
      <c r="BI373" s="122"/>
      <c r="BJ373" s="123"/>
      <c r="BK373" s="121"/>
      <c r="BL373" s="124"/>
    </row>
    <row r="374" spans="1:64" ht="29.1" customHeight="1">
      <c r="A374" t="s">
        <v>967</v>
      </c>
      <c r="B374" s="16"/>
      <c r="C374" s="80"/>
      <c r="D374" s="71"/>
      <c r="E374" s="66"/>
      <c r="F374" s="69"/>
      <c r="G374" s="33"/>
      <c r="H374" s="63"/>
      <c r="I374" s="75"/>
      <c r="J374" s="80"/>
      <c r="K374" s="71"/>
      <c r="L374" s="66"/>
      <c r="M374" s="69"/>
      <c r="N374" s="33"/>
      <c r="O374" s="63"/>
      <c r="P374" s="75"/>
      <c r="Q374" s="80"/>
      <c r="R374" s="71"/>
      <c r="S374" s="66"/>
      <c r="T374" s="69"/>
      <c r="U374" s="33"/>
      <c r="V374" s="63"/>
      <c r="W374" s="75"/>
      <c r="X374" s="80"/>
      <c r="Y374" s="71"/>
      <c r="Z374" s="66"/>
      <c r="AA374" s="69"/>
      <c r="AB374" s="33"/>
      <c r="AC374" s="63"/>
      <c r="AD374" s="75"/>
      <c r="AE374" s="101"/>
      <c r="AF374" s="71"/>
      <c r="AG374" s="66"/>
      <c r="AH374" s="69"/>
      <c r="AI374" s="33"/>
      <c r="AJ374" s="63"/>
      <c r="AK374" s="75"/>
      <c r="AL374" s="101"/>
      <c r="AM374" s="71"/>
      <c r="AN374" s="66"/>
      <c r="AO374" s="69"/>
      <c r="AP374" s="33"/>
      <c r="AQ374" s="63"/>
      <c r="AR374" s="75"/>
      <c r="AT374" s="90"/>
      <c r="AU374" s="90"/>
      <c r="AW374" s="118"/>
      <c r="AX374" s="119"/>
      <c r="AY374" s="120"/>
      <c r="AZ374" s="121"/>
      <c r="BA374" s="122"/>
      <c r="BB374" s="123"/>
      <c r="BC374" s="124"/>
      <c r="BD374" s="113"/>
      <c r="BE374" s="118"/>
      <c r="BF374" s="119"/>
      <c r="BG374" s="120"/>
      <c r="BH374" s="121"/>
      <c r="BI374" s="122"/>
      <c r="BJ374" s="123"/>
      <c r="BK374" s="121"/>
      <c r="BL374" s="124"/>
    </row>
    <row r="375" spans="1:64" ht="29.1" customHeight="1">
      <c r="A375" t="s">
        <v>967</v>
      </c>
      <c r="B375" s="16"/>
      <c r="C375" s="80"/>
      <c r="D375" s="71"/>
      <c r="E375" s="66"/>
      <c r="F375" s="69"/>
      <c r="G375" s="33"/>
      <c r="H375" s="63"/>
      <c r="I375" s="75"/>
      <c r="J375" s="80"/>
      <c r="K375" s="71"/>
      <c r="L375" s="66"/>
      <c r="M375" s="69"/>
      <c r="N375" s="33"/>
      <c r="O375" s="63"/>
      <c r="P375" s="75"/>
      <c r="Q375" s="80"/>
      <c r="R375" s="71"/>
      <c r="S375" s="66"/>
      <c r="T375" s="69"/>
      <c r="U375" s="33"/>
      <c r="V375" s="63"/>
      <c r="W375" s="75"/>
      <c r="X375" s="80"/>
      <c r="Y375" s="71"/>
      <c r="Z375" s="66"/>
      <c r="AA375" s="69"/>
      <c r="AB375" s="33"/>
      <c r="AC375" s="63"/>
      <c r="AD375" s="75"/>
      <c r="AE375" s="101"/>
      <c r="AF375" s="71"/>
      <c r="AG375" s="66"/>
      <c r="AH375" s="69"/>
      <c r="AI375" s="33"/>
      <c r="AJ375" s="63"/>
      <c r="AK375" s="75"/>
      <c r="AL375" s="101"/>
      <c r="AM375" s="71"/>
      <c r="AN375" s="66"/>
      <c r="AO375" s="69"/>
      <c r="AP375" s="33"/>
      <c r="AQ375" s="63"/>
      <c r="AR375" s="75"/>
      <c r="AT375" s="90"/>
      <c r="AU375" s="90"/>
      <c r="AW375" s="118"/>
      <c r="AX375" s="119"/>
      <c r="AY375" s="120"/>
      <c r="AZ375" s="121"/>
      <c r="BA375" s="122"/>
      <c r="BB375" s="123"/>
      <c r="BC375" s="124"/>
      <c r="BD375" s="113"/>
      <c r="BE375" s="118"/>
      <c r="BF375" s="119"/>
      <c r="BG375" s="120"/>
      <c r="BH375" s="121"/>
      <c r="BI375" s="122"/>
      <c r="BJ375" s="123"/>
      <c r="BK375" s="121"/>
      <c r="BL375" s="124"/>
    </row>
    <row r="376" spans="1:64" ht="29.1" customHeight="1">
      <c r="A376" t="s">
        <v>968</v>
      </c>
      <c r="B376" s="42" t="s">
        <v>22</v>
      </c>
      <c r="C376" s="43" t="s">
        <v>69</v>
      </c>
      <c r="D376" s="44" t="s">
        <v>69</v>
      </c>
      <c r="E376" s="45"/>
      <c r="F376" s="44"/>
      <c r="G376" s="81">
        <f>SUM(G351,G358,G369)</f>
        <v>1000</v>
      </c>
      <c r="H376" s="282">
        <f>SUM(H351,H358,H369)</f>
        <v>0</v>
      </c>
      <c r="I376" s="216"/>
      <c r="J376" s="43"/>
      <c r="K376" s="44" t="s">
        <v>69</v>
      </c>
      <c r="L376" s="45"/>
      <c r="M376" s="44"/>
      <c r="N376" s="81">
        <f>SUM(N351,N358,N369)</f>
        <v>0</v>
      </c>
      <c r="O376" s="282">
        <f>SUM(O351,O358,O369)</f>
        <v>0</v>
      </c>
      <c r="P376" s="216"/>
      <c r="Q376" s="43"/>
      <c r="R376" s="72" t="s">
        <v>69</v>
      </c>
      <c r="S376" s="45"/>
      <c r="T376" s="44"/>
      <c r="U376" s="81">
        <f>SUM(U351,U358,U369)</f>
        <v>3050</v>
      </c>
      <c r="V376" s="282">
        <f>SUM(V351,V358,V369)</f>
        <v>0</v>
      </c>
      <c r="W376" s="216"/>
      <c r="X376" s="43"/>
      <c r="Y376" s="72" t="s">
        <v>69</v>
      </c>
      <c r="Z376" s="45"/>
      <c r="AA376" s="44"/>
      <c r="AB376" s="81">
        <f>SUM(AB351,AB358,AB369)</f>
        <v>19450</v>
      </c>
      <c r="AC376" s="282">
        <f>SUM(AC351,AC358,AC369)</f>
        <v>0</v>
      </c>
      <c r="AD376" s="216"/>
      <c r="AE376" s="283" t="s">
        <v>69</v>
      </c>
      <c r="AF376" s="280"/>
      <c r="AG376" s="280"/>
      <c r="AH376" s="281"/>
      <c r="AI376" s="81">
        <f>SUM(AI351,AI358,AI369)</f>
        <v>450</v>
      </c>
      <c r="AJ376" s="282">
        <f>SUM(AJ351,AJ358,AJ369)</f>
        <v>0</v>
      </c>
      <c r="AK376" s="216"/>
      <c r="AL376" s="43"/>
      <c r="AM376" s="72" t="s">
        <v>69</v>
      </c>
      <c r="AN376" s="45"/>
      <c r="AO376" s="44"/>
      <c r="AP376" s="81">
        <f>SUM(AP351,AP358,AP369)</f>
        <v>0</v>
      </c>
      <c r="AQ376" s="282">
        <f>SUM(AQ351,AQ358,AQ369)</f>
        <v>0</v>
      </c>
      <c r="AR376" s="216"/>
      <c r="AT376" s="90"/>
      <c r="AU376" s="90"/>
      <c r="AW376" s="118"/>
      <c r="AX376" s="119"/>
      <c r="AY376" s="120"/>
      <c r="AZ376" s="121"/>
      <c r="BA376" s="122"/>
      <c r="BB376" s="123"/>
      <c r="BC376" s="124"/>
      <c r="BD376" s="113"/>
      <c r="BE376" s="118"/>
      <c r="BF376" s="119"/>
      <c r="BG376" s="120"/>
      <c r="BH376" s="121"/>
      <c r="BI376" s="122"/>
      <c r="BJ376" s="123"/>
      <c r="BK376" s="121"/>
      <c r="BL376" s="124"/>
    </row>
    <row r="377" spans="1:64" ht="29.1" customHeight="1">
      <c r="A377" t="s">
        <v>968</v>
      </c>
      <c r="C377" t="s">
        <v>1191</v>
      </c>
      <c r="AL377" s="284" t="s">
        <v>490</v>
      </c>
      <c r="AM377" s="284"/>
      <c r="AN377" s="284"/>
      <c r="AO377" s="284"/>
      <c r="AP377" s="285">
        <f>SUM(H376,O376,V376,AQ376,AC376,AJ376)</f>
        <v>0</v>
      </c>
      <c r="AQ377" s="286"/>
      <c r="AR377" s="286"/>
      <c r="AT377" s="90"/>
      <c r="AU377" s="90"/>
      <c r="AW377" s="118"/>
      <c r="AX377" s="119"/>
      <c r="AY377" s="120"/>
      <c r="AZ377" s="121"/>
      <c r="BA377" s="122"/>
      <c r="BB377" s="123"/>
      <c r="BC377" s="124"/>
      <c r="BD377" s="113"/>
      <c r="BE377" s="118"/>
      <c r="BF377" s="119"/>
      <c r="BG377" s="120"/>
      <c r="BH377" s="121"/>
      <c r="BI377" s="122"/>
      <c r="BJ377" s="123"/>
      <c r="BK377" s="121"/>
      <c r="BL377" s="124"/>
    </row>
    <row r="378" spans="1:64" ht="29.1" customHeight="1">
      <c r="A378" t="s">
        <v>968</v>
      </c>
      <c r="C378" t="s">
        <v>23</v>
      </c>
      <c r="AL378" t="s">
        <v>24</v>
      </c>
      <c r="AR378" s="158" t="str">
        <f>基本・配布部数合計!$T$38</f>
        <v>2022.05.18</v>
      </c>
      <c r="AT378" s="90"/>
      <c r="AU378" s="90"/>
      <c r="AW378" s="118"/>
      <c r="AX378" s="119"/>
      <c r="AY378" s="120"/>
      <c r="AZ378" s="121"/>
      <c r="BA378" s="122"/>
      <c r="BB378" s="123"/>
      <c r="BC378" s="124"/>
      <c r="BD378" s="113"/>
      <c r="BE378" s="118"/>
      <c r="BF378" s="119"/>
      <c r="BG378" s="120"/>
      <c r="BH378" s="121"/>
      <c r="BI378" s="122"/>
      <c r="BJ378" s="123"/>
      <c r="BK378" s="121"/>
      <c r="BL378" s="124"/>
    </row>
    <row r="379" spans="1:64" ht="16.5" customHeight="1">
      <c r="A379" t="s">
        <v>968</v>
      </c>
      <c r="B379" s="254" t="s">
        <v>484</v>
      </c>
      <c r="C379" s="255"/>
      <c r="D379" s="255"/>
      <c r="E379" s="255"/>
      <c r="F379" s="255"/>
      <c r="G379" s="256"/>
      <c r="H379" s="3" t="s">
        <v>478</v>
      </c>
      <c r="I379" s="4"/>
      <c r="J379" s="77"/>
      <c r="K379" s="77"/>
      <c r="L379" s="78"/>
      <c r="M379" s="5" t="s">
        <v>16</v>
      </c>
      <c r="N379" s="6"/>
      <c r="O379" s="6"/>
      <c r="P379" s="6"/>
      <c r="Q379" s="6"/>
      <c r="R379" s="6"/>
      <c r="S379" s="6"/>
      <c r="T379" s="6"/>
      <c r="U379" s="6"/>
      <c r="V379" s="6"/>
      <c r="W379" s="7"/>
      <c r="X379" s="5" t="s">
        <v>13</v>
      </c>
      <c r="Y379" s="6"/>
      <c r="Z379" s="6"/>
      <c r="AA379" s="6"/>
      <c r="AB379" s="6"/>
      <c r="AC379" s="7"/>
      <c r="AD379" s="8" t="s">
        <v>14</v>
      </c>
      <c r="AE379" s="79"/>
      <c r="AF379" s="79"/>
      <c r="AG379" s="79"/>
      <c r="AH379" s="9"/>
      <c r="AI379" s="5" t="s">
        <v>17</v>
      </c>
      <c r="AJ379" s="6"/>
      <c r="AK379" s="6"/>
      <c r="AL379" s="6"/>
      <c r="AM379" s="7"/>
      <c r="AN379" s="5" t="s">
        <v>1032</v>
      </c>
      <c r="AO379" s="78"/>
      <c r="AP379" s="257">
        <f>基本・配布部数合計!$R$38</f>
        <v>44713</v>
      </c>
      <c r="AQ379" s="253"/>
      <c r="AR379" s="253"/>
      <c r="AT379" s="90"/>
      <c r="AU379" s="90"/>
      <c r="AW379" s="118"/>
      <c r="AX379" s="119"/>
      <c r="AY379" s="120"/>
      <c r="AZ379" s="121"/>
      <c r="BA379" s="122"/>
      <c r="BB379" s="123"/>
      <c r="BC379" s="124"/>
      <c r="BD379" s="113"/>
      <c r="BE379" s="118"/>
      <c r="BF379" s="119"/>
      <c r="BG379" s="120"/>
      <c r="BH379" s="121"/>
      <c r="BI379" s="122"/>
      <c r="BJ379" s="123"/>
      <c r="BK379" s="121"/>
      <c r="BL379" s="124"/>
    </row>
    <row r="380" spans="1:64" ht="16.5" customHeight="1">
      <c r="A380" t="s">
        <v>968</v>
      </c>
      <c r="B380" s="254"/>
      <c r="C380" s="255"/>
      <c r="D380" s="255"/>
      <c r="E380" s="255"/>
      <c r="F380" s="255"/>
      <c r="G380" s="256"/>
      <c r="H380" s="252" t="str">
        <f>IF(AP419=0,"",申込書!$D$18)</f>
        <v/>
      </c>
      <c r="I380" s="253"/>
      <c r="J380" s="253"/>
      <c r="K380" s="253"/>
      <c r="L380" s="236"/>
      <c r="M380" s="290" t="str">
        <f>IF(AP419=0,"",申込書!$F$12)</f>
        <v/>
      </c>
      <c r="N380" s="253"/>
      <c r="O380" s="253"/>
      <c r="P380" s="253"/>
      <c r="Q380" s="253"/>
      <c r="R380" s="253"/>
      <c r="S380" s="253"/>
      <c r="T380" s="253"/>
      <c r="U380" s="253"/>
      <c r="V380" s="253"/>
      <c r="W380" s="236"/>
      <c r="X380" s="264" t="str">
        <f>IF(AP419=0,"",申込書!$D$14)</f>
        <v/>
      </c>
      <c r="Y380" s="265"/>
      <c r="Z380" s="265"/>
      <c r="AA380" s="265"/>
      <c r="AB380" s="265"/>
      <c r="AC380" s="266"/>
      <c r="AD380" s="289" t="str">
        <f>IF(AP419=0,"",申込書!$D$15)</f>
        <v/>
      </c>
      <c r="AE380" s="271"/>
      <c r="AF380" s="271"/>
      <c r="AG380" s="271"/>
      <c r="AH380" s="231"/>
      <c r="AI380" s="270" t="str">
        <f>IF(AP419=0,"",基本・配布部数合計!$T$37)</f>
        <v/>
      </c>
      <c r="AJ380" s="271"/>
      <c r="AK380" s="271"/>
      <c r="AL380" s="271"/>
      <c r="AM380" s="231"/>
      <c r="AN380" s="258" t="str">
        <f>IF(AP419=0,"",申込書!$D$5)</f>
        <v/>
      </c>
      <c r="AO380" s="259"/>
      <c r="AP380" s="273" t="s">
        <v>506</v>
      </c>
      <c r="AQ380" s="274"/>
      <c r="AR380" s="274"/>
      <c r="AT380" s="90"/>
      <c r="AU380" s="90"/>
      <c r="AW380" s="118"/>
      <c r="AX380" s="119"/>
      <c r="AY380" s="120"/>
      <c r="AZ380" s="121"/>
      <c r="BA380" s="122"/>
      <c r="BB380" s="123"/>
      <c r="BC380" s="124"/>
      <c r="BD380" s="113"/>
      <c r="BE380" s="118"/>
      <c r="BF380" s="119"/>
      <c r="BG380" s="120"/>
      <c r="BH380" s="121"/>
      <c r="BI380" s="122"/>
      <c r="BJ380" s="123"/>
      <c r="BK380" s="121"/>
      <c r="BL380" s="124"/>
    </row>
    <row r="381" spans="1:64" ht="16.5" customHeight="1">
      <c r="A381" t="s">
        <v>968</v>
      </c>
      <c r="B381" s="255"/>
      <c r="C381" s="255"/>
      <c r="D381" s="255"/>
      <c r="E381" s="255"/>
      <c r="F381" s="255"/>
      <c r="G381" s="256"/>
      <c r="H381" s="237"/>
      <c r="I381" s="238"/>
      <c r="J381" s="238"/>
      <c r="K381" s="238"/>
      <c r="L381" s="239"/>
      <c r="M381" s="237"/>
      <c r="N381" s="238"/>
      <c r="O381" s="238"/>
      <c r="P381" s="238"/>
      <c r="Q381" s="238"/>
      <c r="R381" s="238"/>
      <c r="S381" s="238"/>
      <c r="T381" s="238"/>
      <c r="U381" s="238"/>
      <c r="V381" s="238"/>
      <c r="W381" s="239"/>
      <c r="X381" s="267"/>
      <c r="Y381" s="268"/>
      <c r="Z381" s="268"/>
      <c r="AA381" s="268"/>
      <c r="AB381" s="268"/>
      <c r="AC381" s="269"/>
      <c r="AD381" s="232"/>
      <c r="AE381" s="272"/>
      <c r="AF381" s="272"/>
      <c r="AG381" s="272"/>
      <c r="AH381" s="233"/>
      <c r="AI381" s="232"/>
      <c r="AJ381" s="272"/>
      <c r="AK381" s="272"/>
      <c r="AL381" s="272"/>
      <c r="AM381" s="233"/>
      <c r="AN381" s="260" t="str">
        <f>IF(AP419=0,"",申込書!$D$6)</f>
        <v/>
      </c>
      <c r="AO381" s="261"/>
      <c r="AP381" s="275"/>
      <c r="AQ381" s="274"/>
      <c r="AR381" s="274"/>
      <c r="AT381" s="90"/>
      <c r="AU381" s="90"/>
      <c r="AW381" s="118"/>
      <c r="AX381" s="119"/>
      <c r="AY381" s="120"/>
      <c r="AZ381" s="121"/>
      <c r="BA381" s="122"/>
      <c r="BB381" s="123"/>
      <c r="BC381" s="124"/>
      <c r="BD381" s="113"/>
      <c r="BE381" s="118"/>
      <c r="BF381" s="119"/>
      <c r="BG381" s="120"/>
      <c r="BH381" s="121"/>
      <c r="BI381" s="122"/>
      <c r="BJ381" s="123"/>
      <c r="BK381" s="121"/>
      <c r="BL381" s="124"/>
    </row>
    <row r="382" spans="1:64" ht="16.5" customHeight="1">
      <c r="A382" t="s">
        <v>968</v>
      </c>
      <c r="AQ382" s="287">
        <v>10</v>
      </c>
      <c r="AR382" s="288"/>
      <c r="AT382" s="90"/>
      <c r="AU382" s="90"/>
      <c r="AW382" s="118"/>
      <c r="AX382" s="119"/>
      <c r="AY382" s="120"/>
      <c r="AZ382" s="121"/>
      <c r="BA382" s="122"/>
      <c r="BB382" s="123"/>
      <c r="BC382" s="124"/>
      <c r="BD382" s="113"/>
      <c r="BE382" s="118"/>
      <c r="BF382" s="119"/>
      <c r="BG382" s="120"/>
      <c r="BH382" s="121"/>
      <c r="BI382" s="122"/>
      <c r="BJ382" s="123"/>
      <c r="BK382" s="121"/>
      <c r="BL382" s="124"/>
    </row>
    <row r="383" spans="1:64" ht="29.1" customHeight="1">
      <c r="A383" t="s">
        <v>968</v>
      </c>
      <c r="B383" s="103"/>
      <c r="C383" s="279" t="s">
        <v>498</v>
      </c>
      <c r="D383" s="280"/>
      <c r="E383" s="280"/>
      <c r="F383" s="280"/>
      <c r="G383" s="280"/>
      <c r="H383" s="280"/>
      <c r="I383" s="281"/>
      <c r="J383" s="279" t="s">
        <v>499</v>
      </c>
      <c r="K383" s="280"/>
      <c r="L383" s="280"/>
      <c r="M383" s="280"/>
      <c r="N383" s="280"/>
      <c r="O383" s="280"/>
      <c r="P383" s="281"/>
      <c r="Q383" s="279" t="s">
        <v>500</v>
      </c>
      <c r="R383" s="280"/>
      <c r="S383" s="280"/>
      <c r="T383" s="280"/>
      <c r="U383" s="280"/>
      <c r="V383" s="280"/>
      <c r="W383" s="281"/>
      <c r="X383" s="279" t="s">
        <v>502</v>
      </c>
      <c r="Y383" s="280"/>
      <c r="Z383" s="280"/>
      <c r="AA383" s="280"/>
      <c r="AB383" s="280"/>
      <c r="AC383" s="280"/>
      <c r="AD383" s="281"/>
      <c r="AE383" s="279" t="s">
        <v>504</v>
      </c>
      <c r="AF383" s="280"/>
      <c r="AG383" s="280"/>
      <c r="AH383" s="280"/>
      <c r="AI383" s="280"/>
      <c r="AJ383" s="280"/>
      <c r="AK383" s="281"/>
      <c r="AL383" s="279" t="s">
        <v>501</v>
      </c>
      <c r="AM383" s="280"/>
      <c r="AN383" s="280"/>
      <c r="AO383" s="280"/>
      <c r="AP383" s="280"/>
      <c r="AQ383" s="280"/>
      <c r="AR383" s="281"/>
      <c r="AT383" s="90"/>
      <c r="AU383" s="90"/>
      <c r="AW383" s="118"/>
      <c r="AX383" s="119"/>
      <c r="AY383" s="120"/>
      <c r="AZ383" s="121"/>
      <c r="BA383" s="122"/>
      <c r="BB383" s="123"/>
      <c r="BC383" s="124"/>
      <c r="BD383" s="113"/>
      <c r="BE383" s="118"/>
      <c r="BF383" s="119"/>
      <c r="BG383" s="120"/>
      <c r="BH383" s="121"/>
      <c r="BI383" s="122"/>
      <c r="BJ383" s="123"/>
      <c r="BK383" s="121"/>
      <c r="BL383" s="124"/>
    </row>
    <row r="384" spans="1:64" ht="29.1" customHeight="1">
      <c r="A384" t="s">
        <v>968</v>
      </c>
      <c r="B384" s="10" t="s">
        <v>18</v>
      </c>
      <c r="C384" s="104"/>
      <c r="D384" s="11"/>
      <c r="E384" s="65" t="s">
        <v>19</v>
      </c>
      <c r="F384" s="11"/>
      <c r="G384" s="13" t="s">
        <v>20</v>
      </c>
      <c r="H384" s="67" t="s">
        <v>21</v>
      </c>
      <c r="I384" s="12"/>
      <c r="J384" s="104"/>
      <c r="K384" s="11"/>
      <c r="L384" s="65" t="s">
        <v>19</v>
      </c>
      <c r="M384" s="11"/>
      <c r="N384" s="13" t="s">
        <v>20</v>
      </c>
      <c r="O384" s="67" t="s">
        <v>21</v>
      </c>
      <c r="P384" s="12"/>
      <c r="Q384" s="104"/>
      <c r="R384" s="11"/>
      <c r="S384" s="65" t="s">
        <v>19</v>
      </c>
      <c r="T384" s="11"/>
      <c r="U384" s="13" t="s">
        <v>20</v>
      </c>
      <c r="V384" s="67" t="s">
        <v>21</v>
      </c>
      <c r="W384" s="12"/>
      <c r="X384" s="104"/>
      <c r="Y384" s="11"/>
      <c r="Z384" s="65" t="s">
        <v>19</v>
      </c>
      <c r="AA384" s="11"/>
      <c r="AB384" s="13" t="s">
        <v>20</v>
      </c>
      <c r="AC384" s="67" t="s">
        <v>21</v>
      </c>
      <c r="AD384" s="12"/>
      <c r="AE384" s="104"/>
      <c r="AF384" s="11"/>
      <c r="AG384" s="65" t="s">
        <v>19</v>
      </c>
      <c r="AH384" s="11"/>
      <c r="AI384" s="13" t="s">
        <v>20</v>
      </c>
      <c r="AJ384" s="67" t="s">
        <v>21</v>
      </c>
      <c r="AK384" s="12"/>
      <c r="AL384" s="104"/>
      <c r="AM384" s="11"/>
      <c r="AN384" s="65" t="s">
        <v>19</v>
      </c>
      <c r="AO384" s="11"/>
      <c r="AP384" s="13" t="s">
        <v>20</v>
      </c>
      <c r="AQ384" s="67" t="s">
        <v>21</v>
      </c>
      <c r="AR384" s="12"/>
      <c r="AT384" s="90"/>
      <c r="AU384" s="90"/>
      <c r="AW384" s="118"/>
      <c r="AX384" s="119"/>
      <c r="AY384" s="120"/>
      <c r="AZ384" s="121"/>
      <c r="BA384" s="122"/>
      <c r="BB384" s="123"/>
      <c r="BC384" s="124"/>
      <c r="BD384" s="113"/>
      <c r="BE384" s="118"/>
      <c r="BF384" s="119"/>
      <c r="BG384" s="120"/>
      <c r="BH384" s="121"/>
      <c r="BI384" s="122"/>
      <c r="BJ384" s="123"/>
      <c r="BK384" s="121"/>
      <c r="BL384" s="124"/>
    </row>
    <row r="385" spans="1:64" ht="29.1" customHeight="1">
      <c r="A385" t="s">
        <v>967</v>
      </c>
      <c r="B385" s="35" t="s">
        <v>12</v>
      </c>
      <c r="C385" s="80"/>
      <c r="D385" s="71" t="s">
        <v>31</v>
      </c>
      <c r="E385" s="66" t="s">
        <v>273</v>
      </c>
      <c r="F385" s="74" t="s">
        <v>869</v>
      </c>
      <c r="G385" s="33" t="s">
        <v>470</v>
      </c>
      <c r="H385" s="63"/>
      <c r="I385" s="75"/>
      <c r="J385" s="80"/>
      <c r="K385" s="71" t="s">
        <v>31</v>
      </c>
      <c r="L385" s="66" t="s">
        <v>273</v>
      </c>
      <c r="M385" s="74" t="s">
        <v>869</v>
      </c>
      <c r="N385" s="33" t="s">
        <v>470</v>
      </c>
      <c r="O385" s="63"/>
      <c r="P385" s="75"/>
      <c r="Q385" s="80" t="s">
        <v>5</v>
      </c>
      <c r="R385" s="71" t="s">
        <v>568</v>
      </c>
      <c r="S385" s="66" t="s">
        <v>277</v>
      </c>
      <c r="T385" s="69" t="s">
        <v>814</v>
      </c>
      <c r="U385" s="33">
        <v>750</v>
      </c>
      <c r="V385" s="73">
        <v>0</v>
      </c>
      <c r="W385" s="68" t="s">
        <v>29</v>
      </c>
      <c r="X385" s="80" t="s">
        <v>5</v>
      </c>
      <c r="Y385" s="71" t="s">
        <v>569</v>
      </c>
      <c r="Z385" s="66" t="s">
        <v>273</v>
      </c>
      <c r="AA385" s="69" t="s">
        <v>817</v>
      </c>
      <c r="AB385" s="33">
        <v>3850</v>
      </c>
      <c r="AC385" s="73">
        <v>0</v>
      </c>
      <c r="AD385" s="68" t="s">
        <v>29</v>
      </c>
      <c r="AE385" s="80"/>
      <c r="AF385" s="71" t="s">
        <v>31</v>
      </c>
      <c r="AG385" s="66" t="s">
        <v>273</v>
      </c>
      <c r="AH385" s="74" t="s">
        <v>869</v>
      </c>
      <c r="AI385" s="33" t="s">
        <v>470</v>
      </c>
      <c r="AJ385" s="63"/>
      <c r="AK385" s="75"/>
      <c r="AL385" s="80"/>
      <c r="AM385" s="71" t="s">
        <v>31</v>
      </c>
      <c r="AN385" s="66" t="s">
        <v>273</v>
      </c>
      <c r="AO385" s="74" t="s">
        <v>869</v>
      </c>
      <c r="AP385" s="33" t="s">
        <v>470</v>
      </c>
      <c r="AQ385" s="63"/>
      <c r="AR385" s="75"/>
      <c r="AT385" s="90"/>
      <c r="AU385" s="90"/>
      <c r="AW385" s="118"/>
      <c r="AX385" s="119"/>
      <c r="AY385" s="120"/>
      <c r="AZ385" s="121"/>
      <c r="BA385" s="122"/>
      <c r="BB385" s="123"/>
      <c r="BC385" s="124"/>
      <c r="BD385" s="113"/>
      <c r="BE385" s="118"/>
      <c r="BF385" s="119"/>
      <c r="BG385" s="120"/>
      <c r="BH385" s="121"/>
      <c r="BI385" s="122"/>
      <c r="BJ385" s="123"/>
      <c r="BK385" s="121"/>
      <c r="BL385" s="124"/>
    </row>
    <row r="386" spans="1:64" ht="29.1" customHeight="1">
      <c r="A386" t="s">
        <v>967</v>
      </c>
      <c r="B386" s="36" t="s">
        <v>11</v>
      </c>
      <c r="C386" s="80"/>
      <c r="D386" s="71" t="s">
        <v>31</v>
      </c>
      <c r="E386" s="66" t="s">
        <v>275</v>
      </c>
      <c r="F386" s="74" t="s">
        <v>1209</v>
      </c>
      <c r="G386" s="33" t="s">
        <v>470</v>
      </c>
      <c r="H386" s="63"/>
      <c r="I386" s="75"/>
      <c r="J386" s="80"/>
      <c r="K386" s="71" t="s">
        <v>31</v>
      </c>
      <c r="L386" s="66" t="s">
        <v>275</v>
      </c>
      <c r="M386" s="74" t="s">
        <v>1209</v>
      </c>
      <c r="N386" s="33" t="s">
        <v>470</v>
      </c>
      <c r="O386" s="63"/>
      <c r="P386" s="75"/>
      <c r="Q386" s="80" t="s">
        <v>5</v>
      </c>
      <c r="R386" s="71" t="s">
        <v>568</v>
      </c>
      <c r="S386" s="66" t="s">
        <v>278</v>
      </c>
      <c r="T386" s="69" t="s">
        <v>815</v>
      </c>
      <c r="U386" s="33">
        <v>350</v>
      </c>
      <c r="V386" s="73">
        <v>0</v>
      </c>
      <c r="W386" s="68" t="s">
        <v>29</v>
      </c>
      <c r="X386" s="80" t="s">
        <v>5</v>
      </c>
      <c r="Y386" s="71" t="s">
        <v>1243</v>
      </c>
      <c r="Z386" s="66" t="s">
        <v>274</v>
      </c>
      <c r="AA386" s="84" t="s">
        <v>1210</v>
      </c>
      <c r="AB386" s="33"/>
      <c r="AC386" s="63"/>
      <c r="AD386" s="75"/>
      <c r="AE386" s="80"/>
      <c r="AF386" s="71" t="s">
        <v>31</v>
      </c>
      <c r="AG386" s="66" t="s">
        <v>275</v>
      </c>
      <c r="AH386" s="74" t="s">
        <v>1209</v>
      </c>
      <c r="AI386" s="33" t="s">
        <v>470</v>
      </c>
      <c r="AJ386" s="63"/>
      <c r="AK386" s="75"/>
      <c r="AL386" s="80"/>
      <c r="AM386" s="71" t="s">
        <v>31</v>
      </c>
      <c r="AN386" s="66" t="s">
        <v>275</v>
      </c>
      <c r="AO386" s="74" t="s">
        <v>1209</v>
      </c>
      <c r="AP386" s="33" t="s">
        <v>470</v>
      </c>
      <c r="AQ386" s="63"/>
      <c r="AR386" s="75"/>
      <c r="AT386" s="90"/>
      <c r="AU386" s="90"/>
      <c r="AW386" s="118"/>
      <c r="AX386" s="119"/>
      <c r="AY386" s="120"/>
      <c r="AZ386" s="121"/>
      <c r="BA386" s="122"/>
      <c r="BB386" s="123"/>
      <c r="BC386" s="124"/>
      <c r="BD386" s="113"/>
      <c r="BE386" s="118"/>
      <c r="BF386" s="119"/>
      <c r="BG386" s="120"/>
      <c r="BH386" s="121"/>
      <c r="BI386" s="122"/>
      <c r="BJ386" s="123"/>
      <c r="BK386" s="121"/>
      <c r="BL386" s="124"/>
    </row>
    <row r="387" spans="1:64" ht="29.1" customHeight="1">
      <c r="A387" t="s">
        <v>967</v>
      </c>
      <c r="B387" s="16"/>
      <c r="C387" s="80"/>
      <c r="D387" s="71" t="s">
        <v>31</v>
      </c>
      <c r="E387" s="66" t="s">
        <v>276</v>
      </c>
      <c r="F387" s="74" t="s">
        <v>870</v>
      </c>
      <c r="G387" s="33" t="s">
        <v>470</v>
      </c>
      <c r="H387" s="63"/>
      <c r="I387" s="75"/>
      <c r="J387" s="80"/>
      <c r="K387" s="71" t="s">
        <v>31</v>
      </c>
      <c r="L387" s="66" t="s">
        <v>276</v>
      </c>
      <c r="M387" s="74" t="s">
        <v>870</v>
      </c>
      <c r="N387" s="33" t="s">
        <v>470</v>
      </c>
      <c r="O387" s="63"/>
      <c r="P387" s="75"/>
      <c r="Q387" s="80" t="s">
        <v>29</v>
      </c>
      <c r="R387" s="71" t="s">
        <v>1057</v>
      </c>
      <c r="S387" s="66" t="s">
        <v>276</v>
      </c>
      <c r="T387" s="74" t="s">
        <v>870</v>
      </c>
      <c r="U387" s="33" t="s">
        <v>470</v>
      </c>
      <c r="V387" s="63"/>
      <c r="W387" s="75"/>
      <c r="X387" s="80" t="s">
        <v>5</v>
      </c>
      <c r="Y387" s="71" t="s">
        <v>569</v>
      </c>
      <c r="Z387" s="66" t="s">
        <v>275</v>
      </c>
      <c r="AA387" s="84" t="s">
        <v>1211</v>
      </c>
      <c r="AB387" s="33">
        <v>2200</v>
      </c>
      <c r="AC387" s="73">
        <v>0</v>
      </c>
      <c r="AD387" s="68" t="s">
        <v>29</v>
      </c>
      <c r="AE387" s="80"/>
      <c r="AF387" s="71" t="s">
        <v>31</v>
      </c>
      <c r="AG387" s="66" t="s">
        <v>276</v>
      </c>
      <c r="AH387" s="74" t="s">
        <v>870</v>
      </c>
      <c r="AI387" s="33" t="s">
        <v>470</v>
      </c>
      <c r="AJ387" s="63"/>
      <c r="AK387" s="75"/>
      <c r="AL387" s="80"/>
      <c r="AM387" s="71" t="s">
        <v>31</v>
      </c>
      <c r="AN387" s="66" t="s">
        <v>276</v>
      </c>
      <c r="AO387" s="74" t="s">
        <v>870</v>
      </c>
      <c r="AP387" s="33" t="s">
        <v>470</v>
      </c>
      <c r="AQ387" s="63"/>
      <c r="AR387" s="75"/>
      <c r="AT387" s="90"/>
      <c r="AU387" s="90"/>
      <c r="AW387" s="118"/>
      <c r="AX387" s="119"/>
      <c r="AY387" s="120"/>
      <c r="AZ387" s="121"/>
      <c r="BA387" s="122"/>
      <c r="BB387" s="123"/>
      <c r="BC387" s="124"/>
      <c r="BD387" s="113"/>
      <c r="BE387" s="118"/>
      <c r="BF387" s="119"/>
      <c r="BG387" s="120"/>
      <c r="BH387" s="121"/>
      <c r="BI387" s="122"/>
      <c r="BJ387" s="123"/>
      <c r="BK387" s="121"/>
      <c r="BL387" s="124"/>
    </row>
    <row r="388" spans="1:64" ht="29.1" customHeight="1">
      <c r="A388" t="s">
        <v>967</v>
      </c>
      <c r="B388" s="16"/>
      <c r="C388" s="80"/>
      <c r="D388" s="71"/>
      <c r="E388" s="66"/>
      <c r="F388" s="69"/>
      <c r="G388" s="33"/>
      <c r="H388" s="63"/>
      <c r="I388" s="75"/>
      <c r="J388" s="80"/>
      <c r="K388" s="71"/>
      <c r="L388" s="66"/>
      <c r="M388" s="69"/>
      <c r="N388" s="33"/>
      <c r="O388" s="63"/>
      <c r="P388" s="75"/>
      <c r="Q388" s="80"/>
      <c r="R388" s="71"/>
      <c r="S388" s="66"/>
      <c r="T388" s="69"/>
      <c r="U388" s="33"/>
      <c r="V388" s="63"/>
      <c r="W388" s="75"/>
      <c r="X388" s="80" t="s">
        <v>5</v>
      </c>
      <c r="Y388" s="71" t="s">
        <v>569</v>
      </c>
      <c r="Z388" s="66" t="s">
        <v>276</v>
      </c>
      <c r="AA388" s="69" t="s">
        <v>818</v>
      </c>
      <c r="AB388" s="33">
        <v>750</v>
      </c>
      <c r="AC388" s="73">
        <v>0</v>
      </c>
      <c r="AD388" s="68" t="s">
        <v>29</v>
      </c>
      <c r="AE388" s="80"/>
      <c r="AF388" s="71"/>
      <c r="AG388" s="66"/>
      <c r="AH388" s="69"/>
      <c r="AI388" s="33"/>
      <c r="AJ388" s="63"/>
      <c r="AK388" s="75"/>
      <c r="AL388" s="80"/>
      <c r="AM388" s="71"/>
      <c r="AN388" s="66"/>
      <c r="AO388" s="69"/>
      <c r="AP388" s="33"/>
      <c r="AQ388" s="63"/>
      <c r="AR388" s="75"/>
      <c r="AT388" s="90"/>
      <c r="AU388" s="90"/>
      <c r="AW388" s="118"/>
      <c r="AX388" s="119"/>
      <c r="AY388" s="120"/>
      <c r="AZ388" s="121"/>
      <c r="BA388" s="122"/>
      <c r="BB388" s="123"/>
      <c r="BC388" s="124"/>
      <c r="BD388" s="113"/>
      <c r="BE388" s="118"/>
      <c r="BF388" s="119"/>
      <c r="BG388" s="120"/>
      <c r="BH388" s="121"/>
      <c r="BI388" s="122"/>
      <c r="BJ388" s="123"/>
      <c r="BK388" s="121"/>
      <c r="BL388" s="124"/>
    </row>
    <row r="389" spans="1:64" ht="29.1" customHeight="1">
      <c r="A389" t="s">
        <v>967</v>
      </c>
      <c r="B389" s="16"/>
      <c r="C389" s="80"/>
      <c r="D389" s="71"/>
      <c r="E389" s="66"/>
      <c r="F389" s="69"/>
      <c r="G389" s="33"/>
      <c r="H389" s="63"/>
      <c r="I389" s="75"/>
      <c r="J389" s="80"/>
      <c r="K389" s="71"/>
      <c r="L389" s="66"/>
      <c r="M389" s="69"/>
      <c r="N389" s="33"/>
      <c r="O389" s="63"/>
      <c r="P389" s="75"/>
      <c r="Q389" s="80"/>
      <c r="R389" s="71"/>
      <c r="S389" s="66"/>
      <c r="T389" s="69"/>
      <c r="U389" s="33"/>
      <c r="V389" s="63"/>
      <c r="W389" s="75"/>
      <c r="X389" s="80"/>
      <c r="Y389" s="71"/>
      <c r="Z389" s="66"/>
      <c r="AA389" s="69"/>
      <c r="AB389" s="33"/>
      <c r="AC389" s="63"/>
      <c r="AD389" s="75"/>
      <c r="AE389" s="80"/>
      <c r="AF389" s="71"/>
      <c r="AG389" s="66"/>
      <c r="AH389" s="69"/>
      <c r="AI389" s="33"/>
      <c r="AJ389" s="63"/>
      <c r="AK389" s="75"/>
      <c r="AL389" s="80"/>
      <c r="AM389" s="71"/>
      <c r="AN389" s="66"/>
      <c r="AO389" s="69"/>
      <c r="AP389" s="33"/>
      <c r="AQ389" s="63"/>
      <c r="AR389" s="75"/>
      <c r="AT389" s="90"/>
      <c r="AU389" s="90"/>
      <c r="AW389" s="118"/>
      <c r="AX389" s="119"/>
      <c r="AY389" s="120"/>
      <c r="AZ389" s="121"/>
      <c r="BA389" s="122"/>
      <c r="BB389" s="123"/>
      <c r="BC389" s="124"/>
      <c r="BD389" s="113"/>
      <c r="BE389" s="118"/>
      <c r="BF389" s="119"/>
      <c r="BG389" s="120"/>
      <c r="BH389" s="121"/>
      <c r="BI389" s="122"/>
      <c r="BJ389" s="123"/>
      <c r="BK389" s="121"/>
      <c r="BL389" s="124"/>
    </row>
    <row r="390" spans="1:64" ht="29.1" customHeight="1">
      <c r="A390" t="s">
        <v>967</v>
      </c>
      <c r="B390" s="34">
        <f>SUM(G390,N390,U390,AB390,AI390,AP390)</f>
        <v>7900</v>
      </c>
      <c r="C390" s="80"/>
      <c r="D390" s="71"/>
      <c r="E390" s="66"/>
      <c r="F390" s="32" t="s">
        <v>68</v>
      </c>
      <c r="G390" s="33">
        <f>SUM(G385:G388)</f>
        <v>0</v>
      </c>
      <c r="H390" s="262">
        <f>SUM(H385:H388)</f>
        <v>0</v>
      </c>
      <c r="I390" s="263"/>
      <c r="J390" s="80"/>
      <c r="K390" s="71"/>
      <c r="L390" s="66"/>
      <c r="M390" s="32" t="s">
        <v>68</v>
      </c>
      <c r="N390" s="33">
        <f>SUM(N385:N388)</f>
        <v>0</v>
      </c>
      <c r="O390" s="262">
        <f>SUM(O385:O388)</f>
        <v>0</v>
      </c>
      <c r="P390" s="263"/>
      <c r="Q390" s="80"/>
      <c r="R390" s="71"/>
      <c r="S390" s="66"/>
      <c r="T390" s="32" t="s">
        <v>68</v>
      </c>
      <c r="U390" s="33">
        <f>SUM(U385:U388)</f>
        <v>1100</v>
      </c>
      <c r="V390" s="262">
        <f>SUM(V385:V388)</f>
        <v>0</v>
      </c>
      <c r="W390" s="263"/>
      <c r="X390" s="80"/>
      <c r="Y390" s="71"/>
      <c r="Z390" s="66"/>
      <c r="AA390" s="32" t="s">
        <v>68</v>
      </c>
      <c r="AB390" s="33">
        <f>SUM(AB385:AB388)</f>
        <v>6800</v>
      </c>
      <c r="AC390" s="262">
        <f>SUM(AC385:AC388)</f>
        <v>0</v>
      </c>
      <c r="AD390" s="263"/>
      <c r="AE390" s="80"/>
      <c r="AF390" s="71"/>
      <c r="AG390" s="66"/>
      <c r="AH390" s="32" t="s">
        <v>68</v>
      </c>
      <c r="AI390" s="33">
        <f>SUM(AI385:AI388)</f>
        <v>0</v>
      </c>
      <c r="AJ390" s="262">
        <f>SUM(AJ385:AJ388)</f>
        <v>0</v>
      </c>
      <c r="AK390" s="263"/>
      <c r="AL390" s="80"/>
      <c r="AM390" s="71"/>
      <c r="AN390" s="66"/>
      <c r="AO390" s="32" t="s">
        <v>496</v>
      </c>
      <c r="AP390" s="33">
        <f>SUM(AP385:AP388)</f>
        <v>0</v>
      </c>
      <c r="AQ390" s="262">
        <f>SUM(AQ385:AQ388)</f>
        <v>0</v>
      </c>
      <c r="AR390" s="263"/>
      <c r="AT390" s="91"/>
      <c r="AU390" s="91">
        <f>SUM(BE390:BL390)</f>
        <v>0</v>
      </c>
      <c r="AW390" s="118"/>
      <c r="AX390" s="119"/>
      <c r="AY390" s="120"/>
      <c r="AZ390" s="121"/>
      <c r="BA390" s="122"/>
      <c r="BB390" s="123"/>
      <c r="BC390" s="124"/>
      <c r="BD390" s="113"/>
      <c r="BE390" s="118"/>
      <c r="BF390" s="119"/>
      <c r="BG390" s="120">
        <f>COUNTIF(V385:V386,{"&gt;0","&lt;0"})</f>
        <v>0</v>
      </c>
      <c r="BH390" s="121">
        <f>COUNTIF(AC385:AC388,{"&gt;0","&lt;0"})</f>
        <v>0</v>
      </c>
      <c r="BI390" s="122"/>
      <c r="BJ390" s="123"/>
      <c r="BK390" s="121"/>
      <c r="BL390" s="124">
        <f>SUM(BL382:BL383)</f>
        <v>0</v>
      </c>
    </row>
    <row r="391" spans="1:64" ht="29.1" customHeight="1">
      <c r="A391" t="s">
        <v>967</v>
      </c>
      <c r="B391" s="16"/>
      <c r="C391" s="80"/>
      <c r="D391" s="71"/>
      <c r="E391" s="66"/>
      <c r="F391" s="69"/>
      <c r="G391" s="33"/>
      <c r="H391" s="63"/>
      <c r="I391" s="75"/>
      <c r="J391" s="80"/>
      <c r="K391" s="71"/>
      <c r="L391" s="66"/>
      <c r="M391" s="69"/>
      <c r="N391" s="33"/>
      <c r="O391" s="63"/>
      <c r="P391" s="75"/>
      <c r="Q391" s="80"/>
      <c r="R391" s="71"/>
      <c r="S391" s="66"/>
      <c r="T391" s="69"/>
      <c r="U391" s="33"/>
      <c r="V391" s="63"/>
      <c r="W391" s="75"/>
      <c r="X391" s="80"/>
      <c r="Y391" s="71"/>
      <c r="Z391" s="66"/>
      <c r="AA391" s="69"/>
      <c r="AB391" s="33"/>
      <c r="AC391" s="63"/>
      <c r="AD391" s="75"/>
      <c r="AE391" s="80"/>
      <c r="AF391" s="71"/>
      <c r="AG391" s="66"/>
      <c r="AH391" s="69"/>
      <c r="AI391" s="33"/>
      <c r="AJ391" s="63"/>
      <c r="AK391" s="75"/>
      <c r="AL391" s="80"/>
      <c r="AM391" s="71"/>
      <c r="AN391" s="66"/>
      <c r="AO391" s="69"/>
      <c r="AP391" s="33"/>
      <c r="AQ391" s="63"/>
      <c r="AR391" s="75"/>
      <c r="AT391" s="90"/>
      <c r="AU391" s="90"/>
      <c r="AW391" s="118"/>
      <c r="AX391" s="119"/>
      <c r="AY391" s="120"/>
      <c r="AZ391" s="121"/>
      <c r="BA391" s="122"/>
      <c r="BB391" s="123"/>
      <c r="BC391" s="124"/>
      <c r="BD391" s="113"/>
      <c r="BE391" s="118"/>
      <c r="BF391" s="119"/>
      <c r="BG391" s="120"/>
      <c r="BH391" s="121"/>
      <c r="BI391" s="122"/>
      <c r="BJ391" s="123"/>
      <c r="BK391" s="121"/>
      <c r="BL391" s="124"/>
    </row>
    <row r="392" spans="1:64" ht="29.1" customHeight="1">
      <c r="A392" t="s">
        <v>967</v>
      </c>
      <c r="B392" s="16"/>
      <c r="C392" s="80"/>
      <c r="D392" s="71"/>
      <c r="E392" s="66"/>
      <c r="F392" s="69"/>
      <c r="G392" s="33"/>
      <c r="H392" s="63"/>
      <c r="I392" s="75"/>
      <c r="J392" s="80"/>
      <c r="K392" s="71"/>
      <c r="L392" s="66"/>
      <c r="M392" s="69"/>
      <c r="N392" s="33"/>
      <c r="O392" s="63"/>
      <c r="P392" s="75"/>
      <c r="Q392" s="80"/>
      <c r="R392" s="71"/>
      <c r="S392" s="66"/>
      <c r="T392" s="69"/>
      <c r="U392" s="33"/>
      <c r="V392" s="63"/>
      <c r="W392" s="75"/>
      <c r="X392" s="80"/>
      <c r="Y392" s="71"/>
      <c r="Z392" s="66"/>
      <c r="AA392" s="69"/>
      <c r="AB392" s="33"/>
      <c r="AC392" s="63"/>
      <c r="AD392" s="75"/>
      <c r="AE392" s="80"/>
      <c r="AF392" s="71"/>
      <c r="AG392" s="66"/>
      <c r="AH392" s="69"/>
      <c r="AI392" s="33"/>
      <c r="AJ392" s="63"/>
      <c r="AK392" s="75"/>
      <c r="AL392" s="80"/>
      <c r="AM392" s="71"/>
      <c r="AN392" s="66"/>
      <c r="AO392" s="69"/>
      <c r="AP392" s="33"/>
      <c r="AQ392" s="63"/>
      <c r="AR392" s="75"/>
      <c r="AT392" s="90"/>
      <c r="AU392" s="90"/>
      <c r="AW392" s="118"/>
      <c r="AX392" s="119"/>
      <c r="AY392" s="120"/>
      <c r="AZ392" s="121"/>
      <c r="BA392" s="122"/>
      <c r="BB392" s="123"/>
      <c r="BC392" s="124"/>
      <c r="BD392" s="113"/>
      <c r="BE392" s="118"/>
      <c r="BF392" s="119"/>
      <c r="BG392" s="120"/>
      <c r="BH392" s="121"/>
      <c r="BI392" s="122"/>
      <c r="BJ392" s="123"/>
      <c r="BK392" s="121"/>
      <c r="BL392" s="124"/>
    </row>
    <row r="393" spans="1:64" ht="29.1" customHeight="1">
      <c r="A393" t="s">
        <v>967</v>
      </c>
      <c r="B393" s="35" t="s">
        <v>279</v>
      </c>
      <c r="C393" s="80"/>
      <c r="D393" s="71" t="s">
        <v>31</v>
      </c>
      <c r="E393" s="66" t="s">
        <v>286</v>
      </c>
      <c r="F393" s="74" t="s">
        <v>872</v>
      </c>
      <c r="G393" s="33" t="s">
        <v>470</v>
      </c>
      <c r="H393" s="63"/>
      <c r="I393" s="75"/>
      <c r="J393" s="80" t="s">
        <v>5</v>
      </c>
      <c r="K393" s="71" t="s">
        <v>472</v>
      </c>
      <c r="L393" s="66" t="s">
        <v>285</v>
      </c>
      <c r="M393" s="69" t="s">
        <v>813</v>
      </c>
      <c r="N393" s="33">
        <v>200</v>
      </c>
      <c r="O393" s="73">
        <v>0</v>
      </c>
      <c r="P393" s="68" t="s">
        <v>29</v>
      </c>
      <c r="Q393" s="80" t="s">
        <v>5</v>
      </c>
      <c r="R393" s="71" t="s">
        <v>568</v>
      </c>
      <c r="S393" s="66" t="s">
        <v>287</v>
      </c>
      <c r="T393" s="69" t="s">
        <v>813</v>
      </c>
      <c r="U393" s="33">
        <v>800</v>
      </c>
      <c r="V393" s="73">
        <v>0</v>
      </c>
      <c r="W393" s="68" t="s">
        <v>29</v>
      </c>
      <c r="X393" s="184" t="s">
        <v>5</v>
      </c>
      <c r="Y393" s="71" t="s">
        <v>569</v>
      </c>
      <c r="Z393" s="66" t="s">
        <v>286</v>
      </c>
      <c r="AA393" s="69" t="s">
        <v>813</v>
      </c>
      <c r="AB393" s="33">
        <v>4000</v>
      </c>
      <c r="AC393" s="73">
        <v>0</v>
      </c>
      <c r="AD393" s="68" t="s">
        <v>29</v>
      </c>
      <c r="AE393" s="80" t="s">
        <v>5</v>
      </c>
      <c r="AF393" s="71" t="s">
        <v>505</v>
      </c>
      <c r="AG393" s="66" t="s">
        <v>287</v>
      </c>
      <c r="AH393" s="48" t="s">
        <v>871</v>
      </c>
      <c r="AI393" s="33">
        <v>200</v>
      </c>
      <c r="AJ393" s="73">
        <v>0</v>
      </c>
      <c r="AK393" s="68" t="s">
        <v>29</v>
      </c>
      <c r="AL393" s="80"/>
      <c r="AM393" s="71" t="s">
        <v>31</v>
      </c>
      <c r="AN393" s="66" t="s">
        <v>286</v>
      </c>
      <c r="AO393" s="74" t="s">
        <v>872</v>
      </c>
      <c r="AP393" s="33" t="s">
        <v>470</v>
      </c>
      <c r="AQ393" s="63"/>
      <c r="AR393" s="75"/>
      <c r="AT393" s="90"/>
      <c r="AU393" s="90"/>
      <c r="AW393" s="118"/>
      <c r="AX393" s="119"/>
      <c r="AY393" s="120"/>
      <c r="AZ393" s="121"/>
      <c r="BA393" s="122"/>
      <c r="BB393" s="123"/>
      <c r="BC393" s="124"/>
      <c r="BD393" s="113"/>
      <c r="BE393" s="118"/>
      <c r="BF393" s="119"/>
      <c r="BG393" s="120"/>
      <c r="BH393" s="121"/>
      <c r="BI393" s="122"/>
      <c r="BJ393" s="123"/>
      <c r="BK393" s="121"/>
      <c r="BL393" s="124">
        <f>IF(COUNTIF(V393,{"&gt;0","&lt;0"}),0,COUNTIF(AJ393,{"&gt;0","&lt;0"}))</f>
        <v>0</v>
      </c>
    </row>
    <row r="394" spans="1:64" ht="29.1" customHeight="1">
      <c r="A394" t="s">
        <v>967</v>
      </c>
      <c r="B394" s="36" t="s">
        <v>280</v>
      </c>
      <c r="C394" s="80"/>
      <c r="D394" s="71" t="s">
        <v>31</v>
      </c>
      <c r="E394" s="66" t="s">
        <v>1202</v>
      </c>
      <c r="F394" s="74" t="s">
        <v>1203</v>
      </c>
      <c r="G394" s="33" t="s">
        <v>470</v>
      </c>
      <c r="H394" s="63"/>
      <c r="I394" s="75"/>
      <c r="J394" s="80"/>
      <c r="K394" s="71" t="s">
        <v>31</v>
      </c>
      <c r="L394" s="66" t="s">
        <v>286</v>
      </c>
      <c r="M394" s="74" t="s">
        <v>872</v>
      </c>
      <c r="N394" s="33" t="s">
        <v>470</v>
      </c>
      <c r="O394" s="63"/>
      <c r="P394" s="75"/>
      <c r="Q394" s="80" t="s">
        <v>5</v>
      </c>
      <c r="R394" s="71" t="s">
        <v>568</v>
      </c>
      <c r="S394" s="66" t="s">
        <v>288</v>
      </c>
      <c r="T394" s="69" t="s">
        <v>816</v>
      </c>
      <c r="U394" s="33">
        <v>800</v>
      </c>
      <c r="V394" s="73">
        <v>0</v>
      </c>
      <c r="W394" s="68" t="s">
        <v>29</v>
      </c>
      <c r="X394" s="184" t="s">
        <v>5</v>
      </c>
      <c r="Y394" s="71" t="s">
        <v>569</v>
      </c>
      <c r="Z394" s="66" t="s">
        <v>1202</v>
      </c>
      <c r="AA394" s="69" t="s">
        <v>1204</v>
      </c>
      <c r="AB394" s="33">
        <v>1800</v>
      </c>
      <c r="AC394" s="73">
        <v>0</v>
      </c>
      <c r="AD394" s="68" t="s">
        <v>29</v>
      </c>
      <c r="AE394" s="80" t="s">
        <v>5</v>
      </c>
      <c r="AF394" s="71" t="s">
        <v>505</v>
      </c>
      <c r="AG394" s="66" t="s">
        <v>1206</v>
      </c>
      <c r="AH394" s="69" t="s">
        <v>1208</v>
      </c>
      <c r="AI394" s="33">
        <v>100</v>
      </c>
      <c r="AJ394" s="73">
        <v>0</v>
      </c>
      <c r="AK394" s="68" t="s">
        <v>29</v>
      </c>
      <c r="AL394" s="80"/>
      <c r="AM394" s="71" t="s">
        <v>31</v>
      </c>
      <c r="AN394" s="66" t="s">
        <v>1202</v>
      </c>
      <c r="AO394" s="74" t="s">
        <v>1203</v>
      </c>
      <c r="AP394" s="33" t="s">
        <v>470</v>
      </c>
      <c r="AQ394" s="63"/>
      <c r="AR394" s="75"/>
      <c r="AT394" s="90"/>
      <c r="AU394" s="90"/>
      <c r="AW394" s="118"/>
      <c r="AX394" s="119"/>
      <c r="AY394" s="120"/>
      <c r="AZ394" s="121"/>
      <c r="BA394" s="122"/>
      <c r="BB394" s="123"/>
      <c r="BC394" s="124"/>
      <c r="BD394" s="113"/>
      <c r="BE394" s="118"/>
      <c r="BF394" s="119"/>
      <c r="BG394" s="120"/>
      <c r="BH394" s="121"/>
      <c r="BI394" s="122"/>
      <c r="BJ394" s="123"/>
      <c r="BK394" s="121"/>
      <c r="BL394" s="124">
        <f>IF(COUNTIF(V395,{"&gt;0","&lt;0"}),0,COUNTIF(AJ394,{"&gt;0","&lt;0"}))</f>
        <v>0</v>
      </c>
    </row>
    <row r="395" spans="1:64" ht="29.1" customHeight="1">
      <c r="A395" t="s">
        <v>967</v>
      </c>
      <c r="B395" s="36"/>
      <c r="C395" s="80"/>
      <c r="D395" s="71" t="s">
        <v>31</v>
      </c>
      <c r="E395" s="66" t="s">
        <v>6</v>
      </c>
      <c r="F395" s="74" t="s">
        <v>877</v>
      </c>
      <c r="G395" s="33" t="s">
        <v>470</v>
      </c>
      <c r="H395" s="63"/>
      <c r="I395" s="75"/>
      <c r="J395" s="80"/>
      <c r="K395" s="71" t="s">
        <v>31</v>
      </c>
      <c r="L395" s="66" t="s">
        <v>6</v>
      </c>
      <c r="M395" s="74" t="s">
        <v>877</v>
      </c>
      <c r="N395" s="33" t="s">
        <v>470</v>
      </c>
      <c r="O395" s="63"/>
      <c r="P395" s="75"/>
      <c r="Q395" s="80" t="s">
        <v>5</v>
      </c>
      <c r="R395" s="71" t="s">
        <v>568</v>
      </c>
      <c r="S395" s="66" t="s">
        <v>1206</v>
      </c>
      <c r="T395" s="69" t="s">
        <v>1207</v>
      </c>
      <c r="U395" s="33">
        <v>200</v>
      </c>
      <c r="V395" s="73">
        <v>0</v>
      </c>
      <c r="W395" s="68" t="s">
        <v>29</v>
      </c>
      <c r="X395" s="184" t="s">
        <v>5</v>
      </c>
      <c r="Y395" s="71" t="s">
        <v>569</v>
      </c>
      <c r="Z395" s="66" t="s">
        <v>6</v>
      </c>
      <c r="AA395" s="69" t="s">
        <v>819</v>
      </c>
      <c r="AB395" s="33">
        <v>1000</v>
      </c>
      <c r="AC395" s="73">
        <v>0</v>
      </c>
      <c r="AD395" s="68" t="s">
        <v>29</v>
      </c>
      <c r="AE395" s="80"/>
      <c r="AF395" s="71" t="s">
        <v>31</v>
      </c>
      <c r="AG395" s="66" t="s">
        <v>286</v>
      </c>
      <c r="AH395" s="74" t="s">
        <v>872</v>
      </c>
      <c r="AI395" s="33" t="s">
        <v>470</v>
      </c>
      <c r="AJ395" s="63"/>
      <c r="AK395" s="75"/>
      <c r="AL395" s="80"/>
      <c r="AM395" s="71" t="s">
        <v>31</v>
      </c>
      <c r="AN395" s="66" t="s">
        <v>6</v>
      </c>
      <c r="AO395" s="74" t="s">
        <v>877</v>
      </c>
      <c r="AP395" s="33" t="s">
        <v>470</v>
      </c>
      <c r="AQ395" s="63"/>
      <c r="AR395" s="75"/>
      <c r="AT395" s="90"/>
      <c r="AU395" s="90"/>
      <c r="AW395" s="118"/>
      <c r="AX395" s="119"/>
      <c r="AY395" s="120"/>
      <c r="AZ395" s="121"/>
      <c r="BA395" s="122"/>
      <c r="BB395" s="123"/>
      <c r="BC395" s="124"/>
      <c r="BD395" s="113"/>
      <c r="BE395" s="118"/>
      <c r="BF395" s="119"/>
      <c r="BG395" s="120"/>
      <c r="BH395" s="121"/>
      <c r="BI395" s="122"/>
      <c r="BJ395" s="123"/>
      <c r="BK395" s="121"/>
      <c r="BL395" s="124"/>
    </row>
    <row r="396" spans="1:64" ht="29.1" customHeight="1">
      <c r="A396" t="s">
        <v>967</v>
      </c>
      <c r="B396" s="16"/>
      <c r="C396" s="80"/>
      <c r="D396" s="71" t="s">
        <v>31</v>
      </c>
      <c r="E396" s="66" t="s">
        <v>7</v>
      </c>
      <c r="F396" s="74" t="s">
        <v>878</v>
      </c>
      <c r="G396" s="33" t="s">
        <v>470</v>
      </c>
      <c r="H396" s="63"/>
      <c r="I396" s="75"/>
      <c r="J396" s="80"/>
      <c r="K396" s="71" t="s">
        <v>31</v>
      </c>
      <c r="L396" s="66" t="s">
        <v>7</v>
      </c>
      <c r="M396" s="74" t="s">
        <v>878</v>
      </c>
      <c r="N396" s="33" t="s">
        <v>470</v>
      </c>
      <c r="O396" s="63"/>
      <c r="P396" s="75"/>
      <c r="Q396" s="80"/>
      <c r="R396" s="71" t="s">
        <v>31</v>
      </c>
      <c r="S396" s="66" t="s">
        <v>286</v>
      </c>
      <c r="T396" s="74" t="s">
        <v>872</v>
      </c>
      <c r="U396" s="33" t="s">
        <v>470</v>
      </c>
      <c r="V396" s="63"/>
      <c r="W396" s="75"/>
      <c r="X396" s="184" t="s">
        <v>5</v>
      </c>
      <c r="Y396" s="71" t="s">
        <v>569</v>
      </c>
      <c r="Z396" s="66" t="s">
        <v>7</v>
      </c>
      <c r="AA396" s="69" t="s">
        <v>820</v>
      </c>
      <c r="AB396" s="33">
        <v>850</v>
      </c>
      <c r="AC396" s="73">
        <v>0</v>
      </c>
      <c r="AD396" s="68" t="s">
        <v>29</v>
      </c>
      <c r="AE396" s="80"/>
      <c r="AF396" s="71" t="s">
        <v>31</v>
      </c>
      <c r="AG396" s="66" t="s">
        <v>6</v>
      </c>
      <c r="AH396" s="74" t="s">
        <v>877</v>
      </c>
      <c r="AI396" s="33" t="s">
        <v>470</v>
      </c>
      <c r="AJ396" s="63"/>
      <c r="AK396" s="75"/>
      <c r="AL396" s="80"/>
      <c r="AM396" s="71" t="s">
        <v>31</v>
      </c>
      <c r="AN396" s="66" t="s">
        <v>7</v>
      </c>
      <c r="AO396" s="74" t="s">
        <v>878</v>
      </c>
      <c r="AP396" s="33" t="s">
        <v>470</v>
      </c>
      <c r="AQ396" s="63"/>
      <c r="AR396" s="75"/>
      <c r="AT396" s="90"/>
      <c r="AU396" s="90"/>
      <c r="AW396" s="118"/>
      <c r="AX396" s="119"/>
      <c r="AY396" s="120"/>
      <c r="AZ396" s="121"/>
      <c r="BA396" s="122"/>
      <c r="BB396" s="123"/>
      <c r="BC396" s="124"/>
      <c r="BD396" s="113"/>
      <c r="BE396" s="118"/>
      <c r="BF396" s="119"/>
      <c r="BG396" s="120"/>
      <c r="BH396" s="121"/>
      <c r="BI396" s="122"/>
      <c r="BJ396" s="123"/>
      <c r="BK396" s="121"/>
      <c r="BL396" s="124"/>
    </row>
    <row r="397" spans="1:64" ht="29.1" customHeight="1">
      <c r="A397" t="s">
        <v>967</v>
      </c>
      <c r="B397" s="16"/>
      <c r="C397" s="80"/>
      <c r="D397" s="71" t="s">
        <v>31</v>
      </c>
      <c r="E397" s="66" t="s">
        <v>281</v>
      </c>
      <c r="F397" s="74" t="s">
        <v>873</v>
      </c>
      <c r="G397" s="33" t="s">
        <v>470</v>
      </c>
      <c r="H397" s="63"/>
      <c r="I397" s="75"/>
      <c r="J397" s="80"/>
      <c r="K397" s="71" t="s">
        <v>31</v>
      </c>
      <c r="L397" s="66" t="s">
        <v>281</v>
      </c>
      <c r="M397" s="74" t="s">
        <v>873</v>
      </c>
      <c r="N397" s="33" t="s">
        <v>470</v>
      </c>
      <c r="O397" s="63"/>
      <c r="P397" s="75"/>
      <c r="Q397" s="80"/>
      <c r="R397" s="71" t="s">
        <v>31</v>
      </c>
      <c r="S397" s="66" t="s">
        <v>6</v>
      </c>
      <c r="T397" s="74" t="s">
        <v>877</v>
      </c>
      <c r="U397" s="33" t="s">
        <v>470</v>
      </c>
      <c r="V397" s="63"/>
      <c r="W397" s="75"/>
      <c r="X397" s="184" t="s">
        <v>5</v>
      </c>
      <c r="Y397" s="71" t="s">
        <v>569</v>
      </c>
      <c r="Z397" s="66" t="s">
        <v>281</v>
      </c>
      <c r="AA397" s="69" t="s">
        <v>821</v>
      </c>
      <c r="AB397" s="33">
        <v>1550</v>
      </c>
      <c r="AC397" s="73">
        <v>0</v>
      </c>
      <c r="AD397" s="68" t="s">
        <v>29</v>
      </c>
      <c r="AE397" s="80"/>
      <c r="AF397" s="71" t="s">
        <v>31</v>
      </c>
      <c r="AG397" s="66" t="s">
        <v>7</v>
      </c>
      <c r="AH397" s="74" t="s">
        <v>878</v>
      </c>
      <c r="AI397" s="33" t="s">
        <v>470</v>
      </c>
      <c r="AJ397" s="63"/>
      <c r="AK397" s="75"/>
      <c r="AL397" s="80"/>
      <c r="AM397" s="71" t="s">
        <v>31</v>
      </c>
      <c r="AN397" s="66" t="s">
        <v>281</v>
      </c>
      <c r="AO397" s="74" t="s">
        <v>873</v>
      </c>
      <c r="AP397" s="33" t="s">
        <v>470</v>
      </c>
      <c r="AQ397" s="63"/>
      <c r="AR397" s="75"/>
      <c r="AT397" s="90"/>
      <c r="AU397" s="90"/>
      <c r="AW397" s="118"/>
      <c r="AX397" s="119"/>
      <c r="AY397" s="120"/>
      <c r="AZ397" s="121"/>
      <c r="BA397" s="122"/>
      <c r="BB397" s="123"/>
      <c r="BC397" s="124"/>
      <c r="BD397" s="113"/>
      <c r="BE397" s="118"/>
      <c r="BF397" s="119"/>
      <c r="BG397" s="120"/>
      <c r="BH397" s="121"/>
      <c r="BI397" s="122"/>
      <c r="BJ397" s="123"/>
      <c r="BK397" s="121"/>
      <c r="BL397" s="124"/>
    </row>
    <row r="398" spans="1:64" ht="29.1" customHeight="1">
      <c r="A398" t="s">
        <v>967</v>
      </c>
      <c r="B398" s="16"/>
      <c r="C398" s="80"/>
      <c r="D398" s="71" t="s">
        <v>31</v>
      </c>
      <c r="E398" s="66" t="s">
        <v>282</v>
      </c>
      <c r="F398" s="74" t="s">
        <v>874</v>
      </c>
      <c r="G398" s="33" t="s">
        <v>470</v>
      </c>
      <c r="H398" s="63"/>
      <c r="I398" s="75"/>
      <c r="J398" s="80"/>
      <c r="K398" s="71" t="s">
        <v>31</v>
      </c>
      <c r="L398" s="66" t="s">
        <v>282</v>
      </c>
      <c r="M398" s="74" t="s">
        <v>874</v>
      </c>
      <c r="N398" s="33" t="s">
        <v>470</v>
      </c>
      <c r="O398" s="63"/>
      <c r="P398" s="75"/>
      <c r="Q398" s="80"/>
      <c r="R398" s="71" t="s">
        <v>31</v>
      </c>
      <c r="S398" s="66" t="s">
        <v>7</v>
      </c>
      <c r="T398" s="74" t="s">
        <v>878</v>
      </c>
      <c r="U398" s="33" t="s">
        <v>470</v>
      </c>
      <c r="V398" s="63"/>
      <c r="W398" s="75"/>
      <c r="X398" s="184" t="s">
        <v>5</v>
      </c>
      <c r="Y398" s="71" t="s">
        <v>569</v>
      </c>
      <c r="Z398" s="66" t="s">
        <v>282</v>
      </c>
      <c r="AA398" s="69" t="s">
        <v>822</v>
      </c>
      <c r="AB398" s="33">
        <v>600</v>
      </c>
      <c r="AC398" s="73">
        <v>0</v>
      </c>
      <c r="AD398" s="68" t="s">
        <v>29</v>
      </c>
      <c r="AE398" s="80"/>
      <c r="AF398" s="71" t="s">
        <v>31</v>
      </c>
      <c r="AG398" s="66" t="s">
        <v>281</v>
      </c>
      <c r="AH398" s="74" t="s">
        <v>873</v>
      </c>
      <c r="AI398" s="33" t="s">
        <v>470</v>
      </c>
      <c r="AJ398" s="63"/>
      <c r="AK398" s="75"/>
      <c r="AL398" s="80"/>
      <c r="AM398" s="71" t="s">
        <v>31</v>
      </c>
      <c r="AN398" s="66" t="s">
        <v>282</v>
      </c>
      <c r="AO398" s="74" t="s">
        <v>874</v>
      </c>
      <c r="AP398" s="33" t="s">
        <v>470</v>
      </c>
      <c r="AQ398" s="63"/>
      <c r="AR398" s="75"/>
      <c r="AT398" s="90"/>
      <c r="AU398" s="90"/>
      <c r="AW398" s="118"/>
      <c r="AX398" s="119"/>
      <c r="AY398" s="120"/>
      <c r="AZ398" s="121"/>
      <c r="BA398" s="122"/>
      <c r="BB398" s="123"/>
      <c r="BC398" s="124"/>
      <c r="BD398" s="113"/>
      <c r="BE398" s="118"/>
      <c r="BF398" s="119"/>
      <c r="BG398" s="120"/>
      <c r="BH398" s="121"/>
      <c r="BI398" s="122"/>
      <c r="BJ398" s="123"/>
      <c r="BK398" s="121"/>
      <c r="BL398" s="124"/>
    </row>
    <row r="399" spans="1:64" ht="29.1" customHeight="1">
      <c r="A399" t="s">
        <v>967</v>
      </c>
      <c r="B399" s="16"/>
      <c r="C399" s="80"/>
      <c r="D399" s="71" t="s">
        <v>31</v>
      </c>
      <c r="E399" s="66" t="s">
        <v>283</v>
      </c>
      <c r="F399" s="74" t="s">
        <v>875</v>
      </c>
      <c r="G399" s="33" t="s">
        <v>470</v>
      </c>
      <c r="H399" s="63"/>
      <c r="I399" s="75"/>
      <c r="J399" s="80"/>
      <c r="K399" s="71" t="s">
        <v>31</v>
      </c>
      <c r="L399" s="66" t="s">
        <v>283</v>
      </c>
      <c r="M399" s="74" t="s">
        <v>875</v>
      </c>
      <c r="N399" s="33" t="s">
        <v>470</v>
      </c>
      <c r="O399" s="63"/>
      <c r="P399" s="75"/>
      <c r="Q399" s="80"/>
      <c r="R399" s="71" t="s">
        <v>31</v>
      </c>
      <c r="S399" s="66" t="s">
        <v>281</v>
      </c>
      <c r="T399" s="74" t="s">
        <v>873</v>
      </c>
      <c r="U399" s="33" t="s">
        <v>470</v>
      </c>
      <c r="V399" s="63"/>
      <c r="W399" s="75"/>
      <c r="X399" s="184" t="s">
        <v>5</v>
      </c>
      <c r="Y399" s="71" t="s">
        <v>569</v>
      </c>
      <c r="Z399" s="66" t="s">
        <v>283</v>
      </c>
      <c r="AA399" s="69" t="s">
        <v>823</v>
      </c>
      <c r="AB399" s="33">
        <v>550</v>
      </c>
      <c r="AC399" s="73">
        <v>0</v>
      </c>
      <c r="AD399" s="68" t="s">
        <v>29</v>
      </c>
      <c r="AE399" s="80"/>
      <c r="AF399" s="71" t="s">
        <v>31</v>
      </c>
      <c r="AG399" s="66" t="s">
        <v>282</v>
      </c>
      <c r="AH399" s="74" t="s">
        <v>874</v>
      </c>
      <c r="AI399" s="33" t="s">
        <v>470</v>
      </c>
      <c r="AJ399" s="63"/>
      <c r="AK399" s="75"/>
      <c r="AL399" s="80"/>
      <c r="AM399" s="71" t="s">
        <v>31</v>
      </c>
      <c r="AN399" s="66" t="s">
        <v>283</v>
      </c>
      <c r="AO399" s="74" t="s">
        <v>875</v>
      </c>
      <c r="AP399" s="33" t="s">
        <v>470</v>
      </c>
      <c r="AQ399" s="63"/>
      <c r="AR399" s="75"/>
      <c r="AT399" s="90"/>
      <c r="AU399" s="90"/>
      <c r="AW399" s="118"/>
      <c r="AX399" s="119"/>
      <c r="AY399" s="120"/>
      <c r="AZ399" s="121"/>
      <c r="BA399" s="122"/>
      <c r="BB399" s="123"/>
      <c r="BC399" s="124"/>
      <c r="BD399" s="113"/>
      <c r="BE399" s="118"/>
      <c r="BF399" s="119"/>
      <c r="BG399" s="120"/>
      <c r="BH399" s="121"/>
      <c r="BI399" s="122"/>
      <c r="BJ399" s="123"/>
      <c r="BK399" s="121"/>
      <c r="BL399" s="124"/>
    </row>
    <row r="400" spans="1:64" ht="29.1" customHeight="1">
      <c r="A400" t="s">
        <v>967</v>
      </c>
      <c r="B400" s="16"/>
      <c r="C400" s="80"/>
      <c r="D400" s="71" t="s">
        <v>31</v>
      </c>
      <c r="E400" s="66" t="s">
        <v>284</v>
      </c>
      <c r="F400" s="74" t="s">
        <v>876</v>
      </c>
      <c r="G400" s="33" t="s">
        <v>470</v>
      </c>
      <c r="H400" s="63"/>
      <c r="I400" s="75"/>
      <c r="J400" s="80"/>
      <c r="K400" s="71" t="s">
        <v>31</v>
      </c>
      <c r="L400" s="66" t="s">
        <v>284</v>
      </c>
      <c r="M400" s="74" t="s">
        <v>876</v>
      </c>
      <c r="N400" s="33" t="s">
        <v>470</v>
      </c>
      <c r="O400" s="63"/>
      <c r="P400" s="75"/>
      <c r="Q400" s="80"/>
      <c r="R400" s="71" t="s">
        <v>31</v>
      </c>
      <c r="S400" s="66" t="s">
        <v>282</v>
      </c>
      <c r="T400" s="74" t="s">
        <v>874</v>
      </c>
      <c r="U400" s="33" t="s">
        <v>470</v>
      </c>
      <c r="V400" s="63"/>
      <c r="W400" s="75"/>
      <c r="X400" s="184" t="s">
        <v>5</v>
      </c>
      <c r="Y400" s="71" t="s">
        <v>569</v>
      </c>
      <c r="Z400" s="66" t="s">
        <v>284</v>
      </c>
      <c r="AA400" s="69" t="s">
        <v>824</v>
      </c>
      <c r="AB400" s="33">
        <v>250</v>
      </c>
      <c r="AC400" s="73">
        <v>0</v>
      </c>
      <c r="AD400" s="68" t="s">
        <v>29</v>
      </c>
      <c r="AE400" s="80"/>
      <c r="AF400" s="71" t="s">
        <v>31</v>
      </c>
      <c r="AG400" s="66" t="s">
        <v>283</v>
      </c>
      <c r="AH400" s="74" t="s">
        <v>875</v>
      </c>
      <c r="AI400" s="33" t="s">
        <v>470</v>
      </c>
      <c r="AJ400" s="63"/>
      <c r="AK400" s="75"/>
      <c r="AL400" s="80"/>
      <c r="AM400" s="71" t="s">
        <v>31</v>
      </c>
      <c r="AN400" s="66" t="s">
        <v>284</v>
      </c>
      <c r="AO400" s="74" t="s">
        <v>876</v>
      </c>
      <c r="AP400" s="33" t="s">
        <v>470</v>
      </c>
      <c r="AQ400" s="63"/>
      <c r="AR400" s="75"/>
      <c r="AT400" s="90"/>
      <c r="AU400" s="90"/>
      <c r="AW400" s="118"/>
      <c r="AX400" s="119"/>
      <c r="AY400" s="120"/>
      <c r="AZ400" s="121"/>
      <c r="BA400" s="122"/>
      <c r="BB400" s="123"/>
      <c r="BC400" s="124"/>
      <c r="BD400" s="113"/>
      <c r="BE400" s="118"/>
      <c r="BF400" s="119"/>
      <c r="BG400" s="120"/>
      <c r="BH400" s="121"/>
      <c r="BI400" s="122"/>
      <c r="BJ400" s="123"/>
      <c r="BK400" s="121"/>
      <c r="BL400" s="124"/>
    </row>
    <row r="401" spans="1:64" ht="29.1" customHeight="1">
      <c r="A401" t="s">
        <v>967</v>
      </c>
      <c r="B401" s="16"/>
      <c r="C401" s="80"/>
      <c r="D401" s="71"/>
      <c r="E401" s="66"/>
      <c r="F401" s="69"/>
      <c r="G401" s="33"/>
      <c r="H401" s="63"/>
      <c r="I401" s="75"/>
      <c r="J401" s="80"/>
      <c r="K401" s="71" t="s">
        <v>479</v>
      </c>
      <c r="L401" s="66" t="s">
        <v>290</v>
      </c>
      <c r="M401" s="74" t="s">
        <v>880</v>
      </c>
      <c r="N401" s="33" t="s">
        <v>470</v>
      </c>
      <c r="O401" s="63"/>
      <c r="P401" s="75"/>
      <c r="Q401" s="80"/>
      <c r="R401" s="71" t="s">
        <v>31</v>
      </c>
      <c r="S401" s="66" t="s">
        <v>283</v>
      </c>
      <c r="T401" s="74" t="s">
        <v>875</v>
      </c>
      <c r="U401" s="33" t="s">
        <v>470</v>
      </c>
      <c r="V401" s="63"/>
      <c r="W401" s="75"/>
      <c r="X401" s="184"/>
      <c r="Y401" s="71"/>
      <c r="Z401" s="66"/>
      <c r="AA401" s="69"/>
      <c r="AB401" s="33"/>
      <c r="AC401" s="63"/>
      <c r="AD401" s="75"/>
      <c r="AE401" s="80"/>
      <c r="AF401" s="71" t="s">
        <v>31</v>
      </c>
      <c r="AG401" s="66" t="s">
        <v>284</v>
      </c>
      <c r="AH401" s="74" t="s">
        <v>876</v>
      </c>
      <c r="AI401" s="33" t="s">
        <v>470</v>
      </c>
      <c r="AJ401" s="63"/>
      <c r="AK401" s="75"/>
      <c r="AL401" s="80"/>
      <c r="AM401" s="71"/>
      <c r="AN401" s="66"/>
      <c r="AO401" s="69"/>
      <c r="AP401" s="33"/>
      <c r="AQ401" s="63"/>
      <c r="AR401" s="75"/>
      <c r="AT401" s="90"/>
      <c r="AU401" s="90"/>
      <c r="AW401" s="118"/>
      <c r="AX401" s="119"/>
      <c r="AY401" s="120"/>
      <c r="AZ401" s="121"/>
      <c r="BA401" s="122"/>
      <c r="BB401" s="123"/>
      <c r="BC401" s="124"/>
      <c r="BD401" s="113"/>
      <c r="BE401" s="118"/>
      <c r="BF401" s="119"/>
      <c r="BG401" s="120"/>
      <c r="BH401" s="121"/>
      <c r="BI401" s="122"/>
      <c r="BJ401" s="123"/>
      <c r="BK401" s="121"/>
      <c r="BL401" s="124"/>
    </row>
    <row r="402" spans="1:64" ht="29.1" customHeight="1">
      <c r="A402" t="s">
        <v>967</v>
      </c>
      <c r="B402" s="16"/>
      <c r="C402" s="80"/>
      <c r="D402" s="71"/>
      <c r="E402" s="66"/>
      <c r="F402" s="69"/>
      <c r="G402" s="33"/>
      <c r="H402" s="63"/>
      <c r="I402" s="75"/>
      <c r="J402" s="80"/>
      <c r="K402" s="71"/>
      <c r="L402" s="66"/>
      <c r="M402" s="69"/>
      <c r="N402" s="33"/>
      <c r="O402" s="63"/>
      <c r="P402" s="75"/>
      <c r="Q402" s="80"/>
      <c r="R402" s="71" t="s">
        <v>31</v>
      </c>
      <c r="S402" s="66" t="s">
        <v>284</v>
      </c>
      <c r="T402" s="74" t="s">
        <v>876</v>
      </c>
      <c r="U402" s="33" t="s">
        <v>470</v>
      </c>
      <c r="V402" s="63"/>
      <c r="W402" s="75"/>
      <c r="X402" s="80"/>
      <c r="Y402" s="71"/>
      <c r="Z402" s="66"/>
      <c r="AA402" s="69"/>
      <c r="AB402" s="33"/>
      <c r="AC402" s="63"/>
      <c r="AD402" s="75"/>
      <c r="AE402" s="80"/>
      <c r="AF402" s="71"/>
      <c r="AG402" s="66"/>
      <c r="AH402" s="69"/>
      <c r="AI402" s="33"/>
      <c r="AJ402" s="63"/>
      <c r="AK402" s="75"/>
      <c r="AL402" s="80"/>
      <c r="AM402" s="71"/>
      <c r="AN402" s="66"/>
      <c r="AO402" s="69"/>
      <c r="AP402" s="33"/>
      <c r="AQ402" s="63"/>
      <c r="AR402" s="75"/>
      <c r="AT402" s="90"/>
      <c r="AU402" s="90"/>
      <c r="AW402" s="118"/>
      <c r="AX402" s="119"/>
      <c r="AY402" s="120"/>
      <c r="AZ402" s="121"/>
      <c r="BA402" s="122"/>
      <c r="BB402" s="123"/>
      <c r="BC402" s="124"/>
      <c r="BD402" s="113"/>
      <c r="BE402" s="118"/>
      <c r="BF402" s="119"/>
      <c r="BG402" s="120"/>
      <c r="BH402" s="121"/>
      <c r="BI402" s="122"/>
      <c r="BJ402" s="123"/>
      <c r="BK402" s="121"/>
      <c r="BL402" s="124"/>
    </row>
    <row r="403" spans="1:64" ht="29.1" customHeight="1">
      <c r="A403" t="s">
        <v>967</v>
      </c>
      <c r="B403" s="16"/>
      <c r="C403" s="80"/>
      <c r="D403" s="71"/>
      <c r="E403" s="66"/>
      <c r="F403" s="69"/>
      <c r="G403" s="33"/>
      <c r="H403" s="63"/>
      <c r="I403" s="75"/>
      <c r="J403" s="80"/>
      <c r="K403" s="71"/>
      <c r="L403" s="66"/>
      <c r="M403" s="69"/>
      <c r="N403" s="33"/>
      <c r="O403" s="63"/>
      <c r="P403" s="75"/>
      <c r="Q403" s="80"/>
      <c r="R403" s="71"/>
      <c r="S403" s="66"/>
      <c r="T403" s="69"/>
      <c r="U403" s="33"/>
      <c r="V403" s="63"/>
      <c r="W403" s="75"/>
      <c r="X403" s="80"/>
      <c r="Y403" s="71"/>
      <c r="Z403" s="66"/>
      <c r="AA403" s="69"/>
      <c r="AB403" s="33"/>
      <c r="AC403" s="63"/>
      <c r="AD403" s="75"/>
      <c r="AE403" s="80"/>
      <c r="AF403" s="71"/>
      <c r="AG403" s="66"/>
      <c r="AH403" s="69"/>
      <c r="AI403" s="33"/>
      <c r="AJ403" s="63"/>
      <c r="AK403" s="75"/>
      <c r="AL403" s="80"/>
      <c r="AM403" s="71"/>
      <c r="AN403" s="66"/>
      <c r="AO403" s="69"/>
      <c r="AP403" s="33"/>
      <c r="AQ403" s="63"/>
      <c r="AR403" s="75"/>
      <c r="AT403" s="90"/>
      <c r="AU403" s="90"/>
      <c r="AW403" s="118"/>
      <c r="AX403" s="119"/>
      <c r="AY403" s="120"/>
      <c r="AZ403" s="121"/>
      <c r="BA403" s="122"/>
      <c r="BB403" s="123"/>
      <c r="BC403" s="124"/>
      <c r="BD403" s="113"/>
      <c r="BE403" s="118"/>
      <c r="BF403" s="119"/>
      <c r="BG403" s="120"/>
      <c r="BH403" s="121"/>
      <c r="BI403" s="122"/>
      <c r="BJ403" s="123"/>
      <c r="BK403" s="121"/>
      <c r="BL403" s="124"/>
    </row>
    <row r="404" spans="1:64" ht="29.1" customHeight="1">
      <c r="A404" t="s">
        <v>967</v>
      </c>
      <c r="B404" s="16"/>
      <c r="C404" s="64"/>
      <c r="D404" s="71"/>
      <c r="E404" s="66"/>
      <c r="F404" s="32" t="s">
        <v>68</v>
      </c>
      <c r="G404" s="33">
        <f>SUM(G393:G402)</f>
        <v>0</v>
      </c>
      <c r="H404" s="262">
        <f>SUM(H393:H402)</f>
        <v>0</v>
      </c>
      <c r="I404" s="263"/>
      <c r="J404" s="76"/>
      <c r="K404" s="71"/>
      <c r="L404" s="66"/>
      <c r="M404" s="32" t="s">
        <v>68</v>
      </c>
      <c r="N404" s="33">
        <f>SUM(N393:N402)</f>
        <v>200</v>
      </c>
      <c r="O404" s="262">
        <f>SUM(O393:O402)</f>
        <v>0</v>
      </c>
      <c r="P404" s="263"/>
      <c r="Q404" s="76"/>
      <c r="R404" s="71" t="s">
        <v>29</v>
      </c>
      <c r="S404" s="66"/>
      <c r="T404" s="32" t="s">
        <v>68</v>
      </c>
      <c r="U404" s="33">
        <f>SUM(U393:U402)</f>
        <v>1800</v>
      </c>
      <c r="V404" s="262">
        <f>SUM(V393:V402)</f>
        <v>0</v>
      </c>
      <c r="W404" s="263"/>
      <c r="X404" s="76"/>
      <c r="Y404" s="71" t="s">
        <v>29</v>
      </c>
      <c r="Z404" s="66"/>
      <c r="AA404" s="32" t="s">
        <v>68</v>
      </c>
      <c r="AB404" s="33">
        <f>SUM(AB393:AB402)</f>
        <v>10600</v>
      </c>
      <c r="AC404" s="262">
        <f>SUM(AC393:AC402)</f>
        <v>0</v>
      </c>
      <c r="AD404" s="263"/>
      <c r="AE404" s="76"/>
      <c r="AF404" s="71" t="s">
        <v>29</v>
      </c>
      <c r="AG404" s="66"/>
      <c r="AH404" s="32" t="s">
        <v>68</v>
      </c>
      <c r="AI404" s="33">
        <f>SUM(AI393:AI402)</f>
        <v>300</v>
      </c>
      <c r="AJ404" s="262">
        <f>SUM(AJ393:AJ402)</f>
        <v>0</v>
      </c>
      <c r="AK404" s="263"/>
      <c r="AL404" s="76"/>
      <c r="AM404" s="71" t="s">
        <v>29</v>
      </c>
      <c r="AN404" s="66"/>
      <c r="AO404" s="32" t="s">
        <v>496</v>
      </c>
      <c r="AP404" s="33">
        <f>SUM(AP393:AP402)</f>
        <v>0</v>
      </c>
      <c r="AQ404" s="262">
        <f>SUM(AQ393:AQ402)</f>
        <v>0</v>
      </c>
      <c r="AR404" s="263"/>
      <c r="AT404" s="90"/>
      <c r="AU404" s="90"/>
      <c r="AW404" s="118"/>
      <c r="AX404" s="119"/>
      <c r="AY404" s="120"/>
      <c r="AZ404" s="121"/>
      <c r="BA404" s="122"/>
      <c r="BB404" s="123"/>
      <c r="BC404" s="124"/>
      <c r="BD404" s="113"/>
      <c r="BE404" s="118"/>
      <c r="BF404" s="119"/>
      <c r="BG404" s="120"/>
      <c r="BH404" s="121"/>
      <c r="BI404" s="122"/>
      <c r="BJ404" s="123"/>
      <c r="BK404" s="121"/>
      <c r="BL404" s="124"/>
    </row>
    <row r="405" spans="1:64" ht="29.1" customHeight="1">
      <c r="A405" t="s">
        <v>967</v>
      </c>
      <c r="B405" s="16"/>
      <c r="C405" s="80"/>
      <c r="D405" s="71"/>
      <c r="E405" s="66"/>
      <c r="F405" s="69"/>
      <c r="G405" s="33"/>
      <c r="H405" s="63"/>
      <c r="I405" s="75"/>
      <c r="J405" s="80"/>
      <c r="K405" s="71"/>
      <c r="L405" s="66"/>
      <c r="M405" s="69"/>
      <c r="N405" s="33"/>
      <c r="O405" s="63"/>
      <c r="P405" s="75"/>
      <c r="Q405" s="80"/>
      <c r="R405" s="71"/>
      <c r="S405" s="66"/>
      <c r="T405" s="69"/>
      <c r="U405" s="33"/>
      <c r="V405" s="63"/>
      <c r="W405" s="75"/>
      <c r="X405" s="80"/>
      <c r="Y405" s="71"/>
      <c r="Z405" s="66"/>
      <c r="AA405" s="69"/>
      <c r="AB405" s="33"/>
      <c r="AC405" s="63"/>
      <c r="AD405" s="75"/>
      <c r="AE405" s="80"/>
      <c r="AF405" s="71"/>
      <c r="AG405" s="66"/>
      <c r="AH405" s="69"/>
      <c r="AI405" s="33"/>
      <c r="AJ405" s="63"/>
      <c r="AK405" s="75"/>
      <c r="AL405" s="80"/>
      <c r="AM405" s="71"/>
      <c r="AN405" s="66"/>
      <c r="AO405" s="69"/>
      <c r="AP405" s="33"/>
      <c r="AQ405" s="63"/>
      <c r="AR405" s="75"/>
      <c r="AT405" s="90"/>
      <c r="AU405" s="90"/>
      <c r="AW405" s="118"/>
      <c r="AX405" s="119"/>
      <c r="AY405" s="120"/>
      <c r="AZ405" s="121"/>
      <c r="BA405" s="122"/>
      <c r="BB405" s="123"/>
      <c r="BC405" s="124"/>
      <c r="BD405" s="113"/>
      <c r="BE405" s="118"/>
      <c r="BF405" s="119"/>
      <c r="BG405" s="120"/>
      <c r="BH405" s="121"/>
      <c r="BI405" s="122"/>
      <c r="BJ405" s="123"/>
      <c r="BK405" s="121"/>
      <c r="BL405" s="124"/>
    </row>
    <row r="406" spans="1:64" ht="29.1" customHeight="1">
      <c r="A406" t="s">
        <v>967</v>
      </c>
      <c r="B406" s="16"/>
      <c r="C406" s="80"/>
      <c r="D406" s="71"/>
      <c r="E406" s="66"/>
      <c r="F406" s="69"/>
      <c r="G406" s="33"/>
      <c r="H406" s="63"/>
      <c r="I406" s="75"/>
      <c r="J406" s="80"/>
      <c r="K406" s="71"/>
      <c r="L406" s="66"/>
      <c r="M406" s="69"/>
      <c r="N406" s="33"/>
      <c r="O406" s="63"/>
      <c r="P406" s="75"/>
      <c r="Q406" s="80"/>
      <c r="R406" s="71"/>
      <c r="S406" s="66"/>
      <c r="T406" s="69"/>
      <c r="U406" s="33"/>
      <c r="V406" s="63"/>
      <c r="W406" s="75"/>
      <c r="X406" s="80"/>
      <c r="Y406" s="71"/>
      <c r="Z406" s="66"/>
      <c r="AA406" s="69"/>
      <c r="AB406" s="33"/>
      <c r="AC406" s="63"/>
      <c r="AD406" s="75"/>
      <c r="AE406" s="80"/>
      <c r="AF406" s="71"/>
      <c r="AG406" s="66"/>
      <c r="AH406" s="69"/>
      <c r="AI406" s="33"/>
      <c r="AJ406" s="63"/>
      <c r="AK406" s="75"/>
      <c r="AL406" s="80"/>
      <c r="AM406" s="71"/>
      <c r="AN406" s="66"/>
      <c r="AO406" s="69"/>
      <c r="AP406" s="33"/>
      <c r="AQ406" s="63"/>
      <c r="AR406" s="75"/>
      <c r="AT406" s="90"/>
      <c r="AU406" s="90"/>
      <c r="AW406" s="118"/>
      <c r="AX406" s="119"/>
      <c r="AY406" s="120"/>
      <c r="AZ406" s="121"/>
      <c r="BA406" s="122"/>
      <c r="BB406" s="123"/>
      <c r="BC406" s="124"/>
      <c r="BD406" s="113"/>
      <c r="BE406" s="118"/>
      <c r="BF406" s="119"/>
      <c r="BG406" s="120"/>
      <c r="BH406" s="121"/>
      <c r="BI406" s="122"/>
      <c r="BJ406" s="123"/>
      <c r="BK406" s="121"/>
      <c r="BL406" s="124"/>
    </row>
    <row r="407" spans="1:64" ht="29.1" customHeight="1">
      <c r="A407" t="s">
        <v>967</v>
      </c>
      <c r="B407" s="16"/>
      <c r="C407" s="80"/>
      <c r="D407" s="71"/>
      <c r="E407" s="66"/>
      <c r="F407" s="69"/>
      <c r="G407" s="33"/>
      <c r="H407" s="63"/>
      <c r="I407" s="75"/>
      <c r="J407" s="80"/>
      <c r="K407" s="71"/>
      <c r="L407" s="66"/>
      <c r="M407" s="69"/>
      <c r="N407" s="33"/>
      <c r="O407" s="63"/>
      <c r="P407" s="75"/>
      <c r="Q407" s="80"/>
      <c r="R407" s="71"/>
      <c r="S407" s="66"/>
      <c r="T407" s="69"/>
      <c r="U407" s="33"/>
      <c r="V407" s="63"/>
      <c r="W407" s="75"/>
      <c r="X407" s="80"/>
      <c r="Y407" s="71"/>
      <c r="Z407" s="66"/>
      <c r="AA407" s="69"/>
      <c r="AB407" s="33"/>
      <c r="AC407" s="63"/>
      <c r="AD407" s="75"/>
      <c r="AE407" s="80"/>
      <c r="AF407" s="71"/>
      <c r="AG407" s="66"/>
      <c r="AH407" s="69"/>
      <c r="AI407" s="33"/>
      <c r="AJ407" s="63"/>
      <c r="AK407" s="75"/>
      <c r="AL407" s="279" t="s">
        <v>503</v>
      </c>
      <c r="AM407" s="280"/>
      <c r="AN407" s="280"/>
      <c r="AO407" s="280"/>
      <c r="AP407" s="280"/>
      <c r="AQ407" s="280"/>
      <c r="AR407" s="281"/>
      <c r="AT407" s="90"/>
      <c r="AU407" s="90"/>
      <c r="AW407" s="118"/>
      <c r="AX407" s="119"/>
      <c r="AY407" s="120"/>
      <c r="AZ407" s="121"/>
      <c r="BA407" s="122"/>
      <c r="BB407" s="123"/>
      <c r="BC407" s="124"/>
      <c r="BD407" s="113"/>
      <c r="BE407" s="118"/>
      <c r="BF407" s="119"/>
      <c r="BG407" s="120"/>
      <c r="BH407" s="121"/>
      <c r="BI407" s="122"/>
      <c r="BJ407" s="123"/>
      <c r="BK407" s="121"/>
      <c r="BL407" s="124"/>
    </row>
    <row r="408" spans="1:64" ht="29.1" customHeight="1">
      <c r="A408" t="s">
        <v>967</v>
      </c>
      <c r="B408" s="16"/>
      <c r="C408" s="80"/>
      <c r="D408" s="71"/>
      <c r="E408" s="66"/>
      <c r="F408" s="69"/>
      <c r="G408" s="33"/>
      <c r="H408" s="63"/>
      <c r="I408" s="75"/>
      <c r="J408" s="80"/>
      <c r="K408" s="71"/>
      <c r="L408" s="66"/>
      <c r="M408" s="69"/>
      <c r="N408" s="33"/>
      <c r="O408" s="63"/>
      <c r="P408" s="75"/>
      <c r="Q408" s="80"/>
      <c r="R408" s="71"/>
      <c r="S408" s="66"/>
      <c r="T408" s="69"/>
      <c r="U408" s="33"/>
      <c r="V408" s="63"/>
      <c r="W408" s="75"/>
      <c r="X408" s="80"/>
      <c r="Y408" s="71"/>
      <c r="Z408" s="66"/>
      <c r="AA408" s="69"/>
      <c r="AB408" s="33"/>
      <c r="AC408" s="63"/>
      <c r="AD408" s="75"/>
      <c r="AE408" s="80"/>
      <c r="AF408" s="71"/>
      <c r="AG408" s="66"/>
      <c r="AH408" s="69"/>
      <c r="AI408" s="33"/>
      <c r="AJ408" s="63"/>
      <c r="AK408" s="75"/>
      <c r="AL408" s="80" t="s">
        <v>5</v>
      </c>
      <c r="AM408" s="71" t="s">
        <v>883</v>
      </c>
      <c r="AN408" s="66" t="s">
        <v>289</v>
      </c>
      <c r="AO408" s="135" t="s">
        <v>1005</v>
      </c>
      <c r="AP408" s="33">
        <v>900</v>
      </c>
      <c r="AQ408" s="73">
        <v>0</v>
      </c>
      <c r="AR408" s="68" t="s">
        <v>29</v>
      </c>
      <c r="AT408" s="90"/>
      <c r="AU408" s="90"/>
      <c r="AW408" s="118"/>
      <c r="AX408" s="119"/>
      <c r="AY408" s="120"/>
      <c r="AZ408" s="121"/>
      <c r="BA408" s="122"/>
      <c r="BB408" s="123"/>
      <c r="BC408" s="124"/>
      <c r="BD408" s="113"/>
      <c r="BE408" s="118"/>
      <c r="BF408" s="119"/>
      <c r="BG408" s="120"/>
      <c r="BH408" s="121"/>
      <c r="BI408" s="122"/>
      <c r="BJ408" s="123"/>
      <c r="BK408" s="121"/>
      <c r="BL408" s="124"/>
    </row>
    <row r="409" spans="1:64" ht="29.1" customHeight="1">
      <c r="A409" t="s">
        <v>967</v>
      </c>
      <c r="B409" s="16"/>
      <c r="C409" s="80"/>
      <c r="D409" s="71"/>
      <c r="E409" s="66"/>
      <c r="F409" s="69"/>
      <c r="G409" s="33"/>
      <c r="H409" s="63"/>
      <c r="I409" s="75"/>
      <c r="J409" s="80"/>
      <c r="K409" s="71"/>
      <c r="L409" s="66"/>
      <c r="M409" s="69"/>
      <c r="N409" s="33"/>
      <c r="O409" s="63"/>
      <c r="P409" s="75"/>
      <c r="Q409" s="80"/>
      <c r="R409" s="71"/>
      <c r="S409" s="66"/>
      <c r="T409" s="69"/>
      <c r="U409" s="33"/>
      <c r="V409" s="63"/>
      <c r="W409" s="75"/>
      <c r="X409" s="80"/>
      <c r="Y409" s="71"/>
      <c r="Z409" s="66"/>
      <c r="AA409" s="69"/>
      <c r="AB409" s="33"/>
      <c r="AC409" s="63"/>
      <c r="AD409" s="75"/>
      <c r="AE409" s="80"/>
      <c r="AF409" s="71"/>
      <c r="AG409" s="66"/>
      <c r="AH409" s="69"/>
      <c r="AI409" s="33"/>
      <c r="AJ409" s="63"/>
      <c r="AK409" s="75"/>
      <c r="AL409" s="80" t="s">
        <v>5</v>
      </c>
      <c r="AM409" s="71" t="s">
        <v>883</v>
      </c>
      <c r="AN409" s="66" t="s">
        <v>290</v>
      </c>
      <c r="AO409" s="135" t="s">
        <v>1058</v>
      </c>
      <c r="AP409" s="33">
        <v>750</v>
      </c>
      <c r="AQ409" s="73">
        <v>0</v>
      </c>
      <c r="AR409" s="68" t="s">
        <v>29</v>
      </c>
      <c r="AT409" s="90"/>
      <c r="AU409" s="90"/>
      <c r="AW409" s="118"/>
      <c r="AX409" s="119"/>
      <c r="AY409" s="120"/>
      <c r="AZ409" s="121"/>
      <c r="BA409" s="122"/>
      <c r="BB409" s="123"/>
      <c r="BC409" s="124"/>
      <c r="BD409" s="113"/>
      <c r="BE409" s="118"/>
      <c r="BF409" s="119"/>
      <c r="BG409" s="120"/>
      <c r="BH409" s="121"/>
      <c r="BI409" s="122"/>
      <c r="BJ409" s="123"/>
      <c r="BK409" s="121"/>
      <c r="BL409" s="124"/>
    </row>
    <row r="410" spans="1:64" ht="29.1" customHeight="1">
      <c r="A410" t="s">
        <v>967</v>
      </c>
      <c r="B410" s="16"/>
      <c r="C410" s="80"/>
      <c r="D410" s="71"/>
      <c r="E410" s="66"/>
      <c r="F410" s="69"/>
      <c r="G410" s="33"/>
      <c r="H410" s="63"/>
      <c r="I410" s="75"/>
      <c r="J410" s="80"/>
      <c r="K410" s="71"/>
      <c r="L410" s="66"/>
      <c r="M410" s="69"/>
      <c r="N410" s="33"/>
      <c r="O410" s="63"/>
      <c r="P410" s="75"/>
      <c r="Q410" s="80"/>
      <c r="R410" s="71"/>
      <c r="S410" s="66"/>
      <c r="T410" s="69"/>
      <c r="U410" s="33"/>
      <c r="V410" s="63"/>
      <c r="W410" s="75"/>
      <c r="X410" s="80"/>
      <c r="Y410" s="71"/>
      <c r="Z410" s="66"/>
      <c r="AA410" s="69"/>
      <c r="AB410" s="33"/>
      <c r="AC410" s="63"/>
      <c r="AD410" s="75"/>
      <c r="AE410" s="80"/>
      <c r="AF410" s="71"/>
      <c r="AG410" s="66"/>
      <c r="AH410" s="69"/>
      <c r="AI410" s="33"/>
      <c r="AJ410" s="63"/>
      <c r="AK410" s="75"/>
      <c r="AL410" s="80"/>
      <c r="AM410" s="71"/>
      <c r="AN410" s="66"/>
      <c r="AO410" s="69"/>
      <c r="AP410" s="33"/>
      <c r="AQ410" s="63"/>
      <c r="AR410" s="75"/>
      <c r="AT410" s="90"/>
      <c r="AU410" s="90"/>
      <c r="AW410" s="118"/>
      <c r="AX410" s="119"/>
      <c r="AY410" s="120"/>
      <c r="AZ410" s="121"/>
      <c r="BA410" s="122"/>
      <c r="BB410" s="123"/>
      <c r="BC410" s="124"/>
      <c r="BD410" s="113"/>
      <c r="BE410" s="118"/>
      <c r="BF410" s="119"/>
      <c r="BG410" s="120"/>
      <c r="BH410" s="121"/>
      <c r="BI410" s="122"/>
      <c r="BJ410" s="123"/>
      <c r="BK410" s="121"/>
      <c r="BL410" s="124"/>
    </row>
    <row r="411" spans="1:64" ht="29.1" customHeight="1">
      <c r="A411" t="s">
        <v>967</v>
      </c>
      <c r="B411" s="34">
        <f>SUM(G404,N404,U404,AP404,AB404,AI404,AP411)</f>
        <v>14550</v>
      </c>
      <c r="C411" s="80"/>
      <c r="D411" s="71"/>
      <c r="E411" s="66"/>
      <c r="F411" s="69"/>
      <c r="G411" s="33"/>
      <c r="H411" s="63"/>
      <c r="I411" s="75"/>
      <c r="J411" s="80"/>
      <c r="K411" s="71"/>
      <c r="L411" s="66"/>
      <c r="M411" s="69"/>
      <c r="N411" s="33"/>
      <c r="O411" s="63"/>
      <c r="P411" s="75"/>
      <c r="Q411" s="80"/>
      <c r="R411" s="71"/>
      <c r="S411" s="66"/>
      <c r="T411" s="69"/>
      <c r="U411" s="33"/>
      <c r="V411" s="63"/>
      <c r="W411" s="75"/>
      <c r="X411" s="80"/>
      <c r="Y411" s="71"/>
      <c r="Z411" s="66"/>
      <c r="AA411" s="69"/>
      <c r="AB411" s="33"/>
      <c r="AC411" s="63"/>
      <c r="AD411" s="75"/>
      <c r="AE411" s="80"/>
      <c r="AF411" s="71"/>
      <c r="AG411" s="66"/>
      <c r="AH411" s="69"/>
      <c r="AI411" s="33"/>
      <c r="AJ411" s="63"/>
      <c r="AK411" s="75"/>
      <c r="AL411" s="76"/>
      <c r="AM411" s="71" t="s">
        <v>29</v>
      </c>
      <c r="AN411" s="66"/>
      <c r="AO411" s="32" t="s">
        <v>776</v>
      </c>
      <c r="AP411" s="33">
        <f>SUM(AP408:AP409)</f>
        <v>1650</v>
      </c>
      <c r="AQ411" s="262">
        <f>SUM(AQ408:AQ409)</f>
        <v>0</v>
      </c>
      <c r="AR411" s="263"/>
      <c r="AT411" s="91"/>
      <c r="AU411" s="91">
        <f>SUM(BE411:BL411)</f>
        <v>0</v>
      </c>
      <c r="AW411" s="118"/>
      <c r="AX411" s="119"/>
      <c r="AY411" s="120"/>
      <c r="AZ411" s="121"/>
      <c r="BA411" s="122"/>
      <c r="BB411" s="123"/>
      <c r="BC411" s="124"/>
      <c r="BD411" s="113"/>
      <c r="BE411" s="118"/>
      <c r="BF411" s="119">
        <f>COUNTIF(O393,{"&gt;0","&lt;0"})</f>
        <v>0</v>
      </c>
      <c r="BG411" s="120">
        <f>COUNTIF(V393:V395,{"&gt;0","&lt;0"})</f>
        <v>0</v>
      </c>
      <c r="BH411" s="121">
        <f>COUNTIF(AC393:AC400,{"&gt;0","&lt;0"})</f>
        <v>0</v>
      </c>
      <c r="BI411" s="122"/>
      <c r="BJ411" s="123">
        <f>COUNTIF(AQ408:AQ409,{"&gt;0","&lt;0"})</f>
        <v>0</v>
      </c>
      <c r="BK411" s="121"/>
      <c r="BL411" s="124">
        <f>SUM(BL393:BL394)</f>
        <v>0</v>
      </c>
    </row>
    <row r="412" spans="1:64" ht="29.1" customHeight="1">
      <c r="A412" t="s">
        <v>967</v>
      </c>
      <c r="B412" s="16"/>
      <c r="C412" s="80"/>
      <c r="D412" s="71"/>
      <c r="E412" s="66"/>
      <c r="F412" s="69"/>
      <c r="G412" s="33"/>
      <c r="H412" s="63"/>
      <c r="I412" s="75"/>
      <c r="J412" s="80"/>
      <c r="K412" s="71"/>
      <c r="L412" s="66"/>
      <c r="M412" s="69"/>
      <c r="N412" s="33"/>
      <c r="O412" s="63"/>
      <c r="P412" s="75"/>
      <c r="Q412" s="80"/>
      <c r="R412" s="71"/>
      <c r="S412" s="66"/>
      <c r="T412" s="69"/>
      <c r="U412" s="33"/>
      <c r="V412" s="63"/>
      <c r="W412" s="75"/>
      <c r="X412" s="80"/>
      <c r="Y412" s="71"/>
      <c r="Z412" s="66"/>
      <c r="AA412" s="69"/>
      <c r="AB412" s="33"/>
      <c r="AC412" s="63"/>
      <c r="AD412" s="75"/>
      <c r="AE412" s="80"/>
      <c r="AF412" s="71"/>
      <c r="AG412" s="66"/>
      <c r="AH412" s="69"/>
      <c r="AI412" s="33"/>
      <c r="AJ412" s="63"/>
      <c r="AK412" s="75"/>
      <c r="AL412" s="80"/>
      <c r="AM412" s="71"/>
      <c r="AN412" s="66"/>
      <c r="AO412" s="69"/>
      <c r="AP412" s="33"/>
      <c r="AQ412" s="63"/>
      <c r="AR412" s="75"/>
      <c r="AT412" s="90"/>
      <c r="AU412" s="90"/>
      <c r="AW412" s="118"/>
      <c r="AX412" s="119"/>
      <c r="AY412" s="120"/>
      <c r="AZ412" s="121"/>
      <c r="BA412" s="122"/>
      <c r="BB412" s="123"/>
      <c r="BC412" s="124"/>
      <c r="BD412" s="113"/>
      <c r="BE412" s="118"/>
      <c r="BF412" s="119"/>
      <c r="BG412" s="120"/>
      <c r="BH412" s="121"/>
      <c r="BI412" s="122"/>
      <c r="BJ412" s="123"/>
      <c r="BK412" s="121"/>
      <c r="BL412" s="124"/>
    </row>
    <row r="413" spans="1:64" ht="29.1" customHeight="1">
      <c r="A413" t="s">
        <v>967</v>
      </c>
      <c r="B413" s="16"/>
      <c r="C413" s="80"/>
      <c r="D413" s="71"/>
      <c r="E413" s="66"/>
      <c r="F413" s="69"/>
      <c r="G413" s="33"/>
      <c r="H413" s="63"/>
      <c r="I413" s="75"/>
      <c r="J413" s="80"/>
      <c r="K413" s="71"/>
      <c r="L413" s="66"/>
      <c r="M413" s="69"/>
      <c r="N413" s="33"/>
      <c r="O413" s="63"/>
      <c r="P413" s="75"/>
      <c r="Q413" s="80"/>
      <c r="R413" s="71"/>
      <c r="S413" s="66"/>
      <c r="T413" s="69"/>
      <c r="U413" s="33"/>
      <c r="V413" s="63"/>
      <c r="W413" s="75"/>
      <c r="X413" s="80"/>
      <c r="Y413" s="71"/>
      <c r="Z413" s="66"/>
      <c r="AA413" s="69"/>
      <c r="AB413" s="33"/>
      <c r="AC413" s="63"/>
      <c r="AD413" s="75"/>
      <c r="AE413" s="80"/>
      <c r="AF413" s="71"/>
      <c r="AG413" s="66"/>
      <c r="AH413" s="69"/>
      <c r="AI413" s="33"/>
      <c r="AJ413" s="63"/>
      <c r="AK413" s="75"/>
      <c r="AL413" s="80"/>
      <c r="AM413" s="71"/>
      <c r="AN413" s="66"/>
      <c r="AO413" s="69"/>
      <c r="AP413" s="33"/>
      <c r="AQ413" s="63"/>
      <c r="AR413" s="75"/>
      <c r="AT413" s="90"/>
      <c r="AU413" s="90"/>
      <c r="AW413" s="118"/>
      <c r="AX413" s="119"/>
      <c r="AY413" s="120"/>
      <c r="AZ413" s="121"/>
      <c r="BA413" s="122"/>
      <c r="BB413" s="123"/>
      <c r="BC413" s="124"/>
      <c r="BD413" s="113"/>
      <c r="BE413" s="118"/>
      <c r="BF413" s="119"/>
      <c r="BG413" s="120"/>
      <c r="BH413" s="121"/>
      <c r="BI413" s="122"/>
      <c r="BJ413" s="123"/>
      <c r="BK413" s="121"/>
      <c r="BL413" s="124"/>
    </row>
    <row r="414" spans="1:64" ht="29.1" customHeight="1">
      <c r="A414" t="s">
        <v>967</v>
      </c>
      <c r="B414" s="16"/>
      <c r="C414" s="80"/>
      <c r="D414" s="71"/>
      <c r="E414" s="66"/>
      <c r="F414" s="69"/>
      <c r="G414" s="33"/>
      <c r="H414" s="63"/>
      <c r="I414" s="75"/>
      <c r="J414" s="80"/>
      <c r="K414" s="71"/>
      <c r="L414" s="66"/>
      <c r="M414" s="69"/>
      <c r="N414" s="33"/>
      <c r="O414" s="63"/>
      <c r="P414" s="75"/>
      <c r="Q414" s="80"/>
      <c r="R414" s="71"/>
      <c r="S414" s="66"/>
      <c r="T414" s="69"/>
      <c r="U414" s="33"/>
      <c r="V414" s="63"/>
      <c r="W414" s="75"/>
      <c r="X414" s="80"/>
      <c r="Y414" s="71"/>
      <c r="Z414" s="66"/>
      <c r="AA414" s="69"/>
      <c r="AB414" s="33"/>
      <c r="AC414" s="63"/>
      <c r="AD414" s="75"/>
      <c r="AE414" s="80"/>
      <c r="AF414" s="71"/>
      <c r="AG414" s="66"/>
      <c r="AH414" s="69"/>
      <c r="AI414" s="33"/>
      <c r="AJ414" s="63"/>
      <c r="AK414" s="75"/>
      <c r="AL414" s="80"/>
      <c r="AM414" s="71"/>
      <c r="AN414" s="66"/>
      <c r="AO414" s="69"/>
      <c r="AP414" s="33"/>
      <c r="AQ414" s="63"/>
      <c r="AR414" s="75"/>
      <c r="AT414" s="90"/>
      <c r="AU414" s="90"/>
      <c r="AW414" s="118"/>
      <c r="AX414" s="119"/>
      <c r="AY414" s="120"/>
      <c r="AZ414" s="121"/>
      <c r="BA414" s="122"/>
      <c r="BB414" s="123"/>
      <c r="BC414" s="124"/>
      <c r="BD414" s="113"/>
      <c r="BE414" s="118"/>
      <c r="BF414" s="119"/>
      <c r="BG414" s="120"/>
      <c r="BH414" s="121"/>
      <c r="BI414" s="122"/>
      <c r="BJ414" s="123"/>
      <c r="BK414" s="121"/>
      <c r="BL414" s="124"/>
    </row>
    <row r="415" spans="1:64" ht="29.1" customHeight="1">
      <c r="A415" t="s">
        <v>967</v>
      </c>
      <c r="B415" s="16"/>
      <c r="C415" s="80"/>
      <c r="D415" s="71"/>
      <c r="E415" s="66"/>
      <c r="F415" s="69"/>
      <c r="G415" s="33"/>
      <c r="H415" s="63"/>
      <c r="I415" s="75"/>
      <c r="J415" s="80"/>
      <c r="K415" s="71"/>
      <c r="L415" s="66"/>
      <c r="M415" s="69"/>
      <c r="N415" s="33"/>
      <c r="O415" s="63"/>
      <c r="P415" s="75"/>
      <c r="Q415" s="80"/>
      <c r="R415" s="71"/>
      <c r="S415" s="66"/>
      <c r="T415" s="69"/>
      <c r="U415" s="33"/>
      <c r="V415" s="63"/>
      <c r="W415" s="75"/>
      <c r="X415" s="80"/>
      <c r="Y415" s="71"/>
      <c r="Z415" s="66"/>
      <c r="AA415" s="69"/>
      <c r="AB415" s="33"/>
      <c r="AC415" s="63"/>
      <c r="AD415" s="75"/>
      <c r="AE415" s="80"/>
      <c r="AF415" s="71"/>
      <c r="AG415" s="66"/>
      <c r="AH415" s="69"/>
      <c r="AI415" s="33"/>
      <c r="AJ415" s="63"/>
      <c r="AK415" s="75"/>
      <c r="AL415" s="80"/>
      <c r="AM415" s="71"/>
      <c r="AN415" s="66"/>
      <c r="AO415" s="69"/>
      <c r="AP415" s="33"/>
      <c r="AQ415" s="63"/>
      <c r="AR415" s="75"/>
      <c r="AT415" s="90"/>
      <c r="AU415" s="90"/>
      <c r="AW415" s="118"/>
      <c r="AX415" s="119"/>
      <c r="AY415" s="120"/>
      <c r="AZ415" s="121"/>
      <c r="BA415" s="122"/>
      <c r="BB415" s="123"/>
      <c r="BC415" s="124"/>
      <c r="BD415" s="113"/>
      <c r="BE415" s="118"/>
      <c r="BF415" s="119"/>
      <c r="BG415" s="120"/>
      <c r="BH415" s="121"/>
      <c r="BI415" s="122"/>
      <c r="BJ415" s="123"/>
      <c r="BK415" s="121"/>
      <c r="BL415" s="124"/>
    </row>
    <row r="416" spans="1:64" ht="29.1" customHeight="1">
      <c r="A416" t="s">
        <v>967</v>
      </c>
      <c r="B416" s="16"/>
      <c r="C416" s="80"/>
      <c r="D416" s="71"/>
      <c r="E416" s="66"/>
      <c r="F416" s="69"/>
      <c r="G416" s="33"/>
      <c r="H416" s="63"/>
      <c r="I416" s="75"/>
      <c r="J416" s="80"/>
      <c r="K416" s="71"/>
      <c r="L416" s="66"/>
      <c r="M416" s="69"/>
      <c r="N416" s="33"/>
      <c r="O416" s="63"/>
      <c r="P416" s="75"/>
      <c r="Q416" s="80"/>
      <c r="R416" s="71"/>
      <c r="S416" s="66"/>
      <c r="T416" s="69"/>
      <c r="U416" s="33"/>
      <c r="V416" s="63"/>
      <c r="W416" s="75"/>
      <c r="X416" s="80"/>
      <c r="Y416" s="71"/>
      <c r="Z416" s="66"/>
      <c r="AA416" s="69"/>
      <c r="AB416" s="33"/>
      <c r="AC416" s="63"/>
      <c r="AD416" s="75"/>
      <c r="AE416" s="80"/>
      <c r="AF416" s="71"/>
      <c r="AG416" s="66"/>
      <c r="AH416" s="69"/>
      <c r="AI416" s="33"/>
      <c r="AJ416" s="63"/>
      <c r="AK416" s="75"/>
      <c r="AL416" s="80"/>
      <c r="AM416" s="71"/>
      <c r="AN416" s="66"/>
      <c r="AO416" s="69"/>
      <c r="AP416" s="33"/>
      <c r="AQ416" s="63"/>
      <c r="AR416" s="75"/>
      <c r="AT416" s="90"/>
      <c r="AU416" s="90"/>
      <c r="AW416" s="118"/>
      <c r="AX416" s="119"/>
      <c r="AY416" s="120"/>
      <c r="AZ416" s="121"/>
      <c r="BA416" s="122"/>
      <c r="BB416" s="123"/>
      <c r="BC416" s="124"/>
      <c r="BD416" s="113"/>
      <c r="BE416" s="118"/>
      <c r="BF416" s="119"/>
      <c r="BG416" s="120"/>
      <c r="BH416" s="121"/>
      <c r="BI416" s="122"/>
      <c r="BJ416" s="123"/>
      <c r="BK416" s="121"/>
      <c r="BL416" s="124"/>
    </row>
    <row r="417" spans="1:64" ht="29.1" customHeight="1">
      <c r="A417" t="s">
        <v>967</v>
      </c>
      <c r="B417" s="16"/>
      <c r="C417" s="80"/>
      <c r="D417" s="71"/>
      <c r="E417" s="66"/>
      <c r="F417" s="69"/>
      <c r="G417" s="33"/>
      <c r="H417" s="63"/>
      <c r="I417" s="75"/>
      <c r="J417" s="80"/>
      <c r="K417" s="71"/>
      <c r="L417" s="66"/>
      <c r="M417" s="69"/>
      <c r="N417" s="33"/>
      <c r="O417" s="63"/>
      <c r="P417" s="75"/>
      <c r="Q417" s="80"/>
      <c r="R417" s="71"/>
      <c r="S417" s="66"/>
      <c r="T417" s="69"/>
      <c r="U417" s="33"/>
      <c r="V417" s="63"/>
      <c r="W417" s="75"/>
      <c r="X417" s="80"/>
      <c r="Y417" s="71"/>
      <c r="Z417" s="66"/>
      <c r="AA417" s="69"/>
      <c r="AB417" s="33"/>
      <c r="AC417" s="63"/>
      <c r="AD417" s="75"/>
      <c r="AE417" s="80"/>
      <c r="AF417" s="71"/>
      <c r="AG417" s="66"/>
      <c r="AH417" s="69"/>
      <c r="AI417" s="33"/>
      <c r="AJ417" s="63"/>
      <c r="AK417" s="75"/>
      <c r="AL417" s="80"/>
      <c r="AM417" s="71"/>
      <c r="AN417" s="66"/>
      <c r="AO417" s="69"/>
      <c r="AP417" s="33"/>
      <c r="AQ417" s="63"/>
      <c r="AR417" s="75"/>
      <c r="AT417" s="90"/>
      <c r="AU417" s="90"/>
      <c r="AW417" s="118"/>
      <c r="AX417" s="119"/>
      <c r="AY417" s="120"/>
      <c r="AZ417" s="121"/>
      <c r="BA417" s="122"/>
      <c r="BB417" s="123"/>
      <c r="BC417" s="124"/>
      <c r="BD417" s="113"/>
      <c r="BE417" s="118"/>
      <c r="BF417" s="119"/>
      <c r="BG417" s="120"/>
      <c r="BH417" s="121"/>
      <c r="BI417" s="122"/>
      <c r="BJ417" s="123"/>
      <c r="BK417" s="121"/>
      <c r="BL417" s="124"/>
    </row>
    <row r="418" spans="1:64" ht="29.1" customHeight="1">
      <c r="A418" t="s">
        <v>968</v>
      </c>
      <c r="B418" s="42" t="s">
        <v>22</v>
      </c>
      <c r="C418" s="43" t="s">
        <v>69</v>
      </c>
      <c r="D418" s="44" t="s">
        <v>69</v>
      </c>
      <c r="E418" s="45"/>
      <c r="F418" s="44"/>
      <c r="G418" s="81">
        <f>SUM(G390,G404)</f>
        <v>0</v>
      </c>
      <c r="H418" s="282">
        <f>SUM(H390,H404)</f>
        <v>0</v>
      </c>
      <c r="I418" s="216"/>
      <c r="J418" s="43"/>
      <c r="K418" s="44" t="s">
        <v>69</v>
      </c>
      <c r="L418" s="45"/>
      <c r="M418" s="44"/>
      <c r="N418" s="81">
        <f>SUM(N390,N404)</f>
        <v>200</v>
      </c>
      <c r="O418" s="282">
        <f>SUM(O390,O404)</f>
        <v>0</v>
      </c>
      <c r="P418" s="216"/>
      <c r="Q418" s="43"/>
      <c r="R418" s="72" t="s">
        <v>69</v>
      </c>
      <c r="S418" s="45"/>
      <c r="T418" s="44"/>
      <c r="U418" s="81">
        <f>SUM(U390,U404)</f>
        <v>2900</v>
      </c>
      <c r="V418" s="282">
        <f>SUM(V390,V404)</f>
        <v>0</v>
      </c>
      <c r="W418" s="216"/>
      <c r="X418" s="43"/>
      <c r="Y418" s="72" t="s">
        <v>69</v>
      </c>
      <c r="Z418" s="45"/>
      <c r="AA418" s="44"/>
      <c r="AB418" s="81">
        <f>SUM(AB390,AB404)</f>
        <v>17400</v>
      </c>
      <c r="AC418" s="282">
        <f>SUM(AC390,AC404)</f>
        <v>0</v>
      </c>
      <c r="AD418" s="216"/>
      <c r="AE418" s="283" t="s">
        <v>69</v>
      </c>
      <c r="AF418" s="280"/>
      <c r="AG418" s="280"/>
      <c r="AH418" s="281"/>
      <c r="AI418" s="81">
        <f>SUM(AI390,AI404)</f>
        <v>300</v>
      </c>
      <c r="AJ418" s="282">
        <f>SUM(AJ390,AJ404)</f>
        <v>0</v>
      </c>
      <c r="AK418" s="216"/>
      <c r="AL418" s="43"/>
      <c r="AM418" s="72" t="s">
        <v>69</v>
      </c>
      <c r="AN418" s="45"/>
      <c r="AO418" s="44"/>
      <c r="AP418" s="81">
        <f>SUM(AP390,AP404,AP411)</f>
        <v>1650</v>
      </c>
      <c r="AQ418" s="282">
        <f>SUM(AQ390,AQ404,AQ411)</f>
        <v>0</v>
      </c>
      <c r="AR418" s="216"/>
      <c r="AT418" s="90"/>
      <c r="AU418" s="90"/>
      <c r="AW418" s="118"/>
      <c r="AX418" s="119"/>
      <c r="AY418" s="120"/>
      <c r="AZ418" s="121"/>
      <c r="BA418" s="122"/>
      <c r="BB418" s="123"/>
      <c r="BC418" s="124"/>
      <c r="BD418" s="113"/>
      <c r="BE418" s="118"/>
      <c r="BF418" s="119"/>
      <c r="BG418" s="120"/>
      <c r="BH418" s="121"/>
      <c r="BI418" s="122"/>
      <c r="BJ418" s="123"/>
      <c r="BK418" s="121"/>
      <c r="BL418" s="124"/>
    </row>
    <row r="419" spans="1:64" ht="29.1" customHeight="1">
      <c r="A419" t="s">
        <v>968</v>
      </c>
      <c r="C419" t="s">
        <v>1191</v>
      </c>
      <c r="AL419" s="284" t="s">
        <v>490</v>
      </c>
      <c r="AM419" s="284"/>
      <c r="AN419" s="284"/>
      <c r="AO419" s="284"/>
      <c r="AP419" s="285">
        <f>SUM(H418,O418,V418,AQ418,AC418,AJ418)</f>
        <v>0</v>
      </c>
      <c r="AQ419" s="286"/>
      <c r="AR419" s="286"/>
      <c r="AT419" s="90"/>
      <c r="AU419" s="90"/>
      <c r="AW419" s="118"/>
      <c r="AX419" s="119"/>
      <c r="AY419" s="120"/>
      <c r="AZ419" s="121"/>
      <c r="BA419" s="122"/>
      <c r="BB419" s="123"/>
      <c r="BC419" s="124"/>
      <c r="BD419" s="113"/>
      <c r="BE419" s="118"/>
      <c r="BF419" s="119"/>
      <c r="BG419" s="120"/>
      <c r="BH419" s="121"/>
      <c r="BI419" s="122"/>
      <c r="BJ419" s="123"/>
      <c r="BK419" s="121"/>
      <c r="BL419" s="124"/>
    </row>
    <row r="420" spans="1:64" ht="29.1" customHeight="1">
      <c r="A420" t="s">
        <v>968</v>
      </c>
      <c r="C420" t="s">
        <v>23</v>
      </c>
      <c r="AL420" t="s">
        <v>24</v>
      </c>
      <c r="AR420" s="158" t="str">
        <f>基本・配布部数合計!$T$38</f>
        <v>2022.05.18</v>
      </c>
      <c r="AT420" s="90"/>
      <c r="AU420" s="90"/>
      <c r="AW420" s="118"/>
      <c r="AX420" s="119"/>
      <c r="AY420" s="120"/>
      <c r="AZ420" s="121"/>
      <c r="BA420" s="122"/>
      <c r="BB420" s="123"/>
      <c r="BC420" s="124"/>
      <c r="BD420" s="113"/>
      <c r="BE420" s="118"/>
      <c r="BF420" s="119"/>
      <c r="BG420" s="120"/>
      <c r="BH420" s="121"/>
      <c r="BI420" s="122"/>
      <c r="BJ420" s="123"/>
      <c r="BK420" s="121"/>
      <c r="BL420" s="124"/>
    </row>
    <row r="421" spans="1:64" ht="16.5" customHeight="1">
      <c r="A421" t="s">
        <v>968</v>
      </c>
      <c r="B421" s="254" t="s">
        <v>484</v>
      </c>
      <c r="C421" s="255"/>
      <c r="D421" s="255"/>
      <c r="E421" s="255"/>
      <c r="F421" s="255"/>
      <c r="G421" s="256"/>
      <c r="H421" s="3" t="s">
        <v>478</v>
      </c>
      <c r="I421" s="4"/>
      <c r="J421" s="77"/>
      <c r="K421" s="77"/>
      <c r="L421" s="78"/>
      <c r="M421" s="5" t="s">
        <v>16</v>
      </c>
      <c r="N421" s="6"/>
      <c r="O421" s="6"/>
      <c r="P421" s="6"/>
      <c r="Q421" s="6"/>
      <c r="R421" s="6"/>
      <c r="S421" s="6"/>
      <c r="T421" s="6"/>
      <c r="U421" s="6"/>
      <c r="V421" s="6"/>
      <c r="W421" s="7"/>
      <c r="X421" s="5" t="s">
        <v>13</v>
      </c>
      <c r="Y421" s="6"/>
      <c r="Z421" s="6"/>
      <c r="AA421" s="6"/>
      <c r="AB421" s="6"/>
      <c r="AC421" s="7"/>
      <c r="AD421" s="8" t="s">
        <v>14</v>
      </c>
      <c r="AE421" s="79"/>
      <c r="AF421" s="79"/>
      <c r="AG421" s="79"/>
      <c r="AH421" s="9"/>
      <c r="AI421" s="5" t="s">
        <v>17</v>
      </c>
      <c r="AJ421" s="6"/>
      <c r="AK421" s="6"/>
      <c r="AL421" s="6"/>
      <c r="AM421" s="7"/>
      <c r="AN421" s="5" t="s">
        <v>1032</v>
      </c>
      <c r="AO421" s="78"/>
      <c r="AP421" s="257">
        <f>基本・配布部数合計!$R$38</f>
        <v>44713</v>
      </c>
      <c r="AQ421" s="253"/>
      <c r="AR421" s="253"/>
      <c r="AT421" s="90"/>
      <c r="AU421" s="90"/>
      <c r="AW421" s="118"/>
      <c r="AX421" s="119"/>
      <c r="AY421" s="120"/>
      <c r="AZ421" s="121"/>
      <c r="BA421" s="122"/>
      <c r="BB421" s="123"/>
      <c r="BC421" s="124"/>
      <c r="BD421" s="113"/>
      <c r="BE421" s="118"/>
      <c r="BF421" s="119"/>
      <c r="BG421" s="120"/>
      <c r="BH421" s="121"/>
      <c r="BI421" s="122"/>
      <c r="BJ421" s="123"/>
      <c r="BK421" s="121"/>
      <c r="BL421" s="124"/>
    </row>
    <row r="422" spans="1:64" ht="16.5" customHeight="1">
      <c r="A422" t="s">
        <v>968</v>
      </c>
      <c r="B422" s="254"/>
      <c r="C422" s="255"/>
      <c r="D422" s="255"/>
      <c r="E422" s="255"/>
      <c r="F422" s="255"/>
      <c r="G422" s="256"/>
      <c r="H422" s="252" t="str">
        <f>IF(AP461=0,"",申込書!$D$18)</f>
        <v/>
      </c>
      <c r="I422" s="253"/>
      <c r="J422" s="253"/>
      <c r="K422" s="253"/>
      <c r="L422" s="236"/>
      <c r="M422" s="290" t="str">
        <f>IF(AP461=0,"",申込書!$F$12)</f>
        <v/>
      </c>
      <c r="N422" s="253"/>
      <c r="O422" s="253"/>
      <c r="P422" s="253"/>
      <c r="Q422" s="253"/>
      <c r="R422" s="253"/>
      <c r="S422" s="253"/>
      <c r="T422" s="253"/>
      <c r="U422" s="253"/>
      <c r="V422" s="253"/>
      <c r="W422" s="236"/>
      <c r="X422" s="264" t="str">
        <f>IF(AP461=0,"",申込書!$D$14)</f>
        <v/>
      </c>
      <c r="Y422" s="265"/>
      <c r="Z422" s="265"/>
      <c r="AA422" s="265"/>
      <c r="AB422" s="265"/>
      <c r="AC422" s="266"/>
      <c r="AD422" s="289" t="str">
        <f>IF(AP461=0,"",申込書!$D$15)</f>
        <v/>
      </c>
      <c r="AE422" s="271"/>
      <c r="AF422" s="271"/>
      <c r="AG422" s="271"/>
      <c r="AH422" s="231"/>
      <c r="AI422" s="270" t="str">
        <f>IF(AP461=0,"",基本・配布部数合計!$T$37)</f>
        <v/>
      </c>
      <c r="AJ422" s="271"/>
      <c r="AK422" s="271"/>
      <c r="AL422" s="271"/>
      <c r="AM422" s="231"/>
      <c r="AN422" s="258" t="str">
        <f>IF(AP461=0,"",申込書!$D$5)</f>
        <v/>
      </c>
      <c r="AO422" s="259"/>
      <c r="AP422" s="273" t="s">
        <v>506</v>
      </c>
      <c r="AQ422" s="274"/>
      <c r="AR422" s="274"/>
      <c r="AT422" s="90"/>
      <c r="AU422" s="90"/>
      <c r="AW422" s="118"/>
      <c r="AX422" s="119"/>
      <c r="AY422" s="120"/>
      <c r="AZ422" s="121"/>
      <c r="BA422" s="122"/>
      <c r="BB422" s="123"/>
      <c r="BC422" s="124"/>
      <c r="BD422" s="113"/>
      <c r="BE422" s="118"/>
      <c r="BF422" s="119"/>
      <c r="BG422" s="120"/>
      <c r="BH422" s="121"/>
      <c r="BI422" s="122"/>
      <c r="BJ422" s="123"/>
      <c r="BK422" s="121"/>
      <c r="BL422" s="124"/>
    </row>
    <row r="423" spans="1:64" ht="16.5" customHeight="1">
      <c r="A423" t="s">
        <v>968</v>
      </c>
      <c r="B423" s="255"/>
      <c r="C423" s="255"/>
      <c r="D423" s="255"/>
      <c r="E423" s="255"/>
      <c r="F423" s="255"/>
      <c r="G423" s="256"/>
      <c r="H423" s="237"/>
      <c r="I423" s="238"/>
      <c r="J423" s="238"/>
      <c r="K423" s="238"/>
      <c r="L423" s="239"/>
      <c r="M423" s="237"/>
      <c r="N423" s="238"/>
      <c r="O423" s="238"/>
      <c r="P423" s="238"/>
      <c r="Q423" s="238"/>
      <c r="R423" s="238"/>
      <c r="S423" s="238"/>
      <c r="T423" s="238"/>
      <c r="U423" s="238"/>
      <c r="V423" s="238"/>
      <c r="W423" s="239"/>
      <c r="X423" s="267"/>
      <c r="Y423" s="268"/>
      <c r="Z423" s="268"/>
      <c r="AA423" s="268"/>
      <c r="AB423" s="268"/>
      <c r="AC423" s="269"/>
      <c r="AD423" s="232"/>
      <c r="AE423" s="272"/>
      <c r="AF423" s="272"/>
      <c r="AG423" s="272"/>
      <c r="AH423" s="233"/>
      <c r="AI423" s="232"/>
      <c r="AJ423" s="272"/>
      <c r="AK423" s="272"/>
      <c r="AL423" s="272"/>
      <c r="AM423" s="233"/>
      <c r="AN423" s="260" t="str">
        <f>IF(AP461=0,"",申込書!$D$6)</f>
        <v/>
      </c>
      <c r="AO423" s="261"/>
      <c r="AP423" s="275"/>
      <c r="AQ423" s="274"/>
      <c r="AR423" s="274"/>
      <c r="AT423" s="90"/>
      <c r="AU423" s="90"/>
      <c r="AW423" s="118"/>
      <c r="AX423" s="119"/>
      <c r="AY423" s="120"/>
      <c r="AZ423" s="121"/>
      <c r="BA423" s="122"/>
      <c r="BB423" s="123"/>
      <c r="BC423" s="124"/>
      <c r="BD423" s="113"/>
      <c r="BE423" s="118"/>
      <c r="BF423" s="119"/>
      <c r="BG423" s="120"/>
      <c r="BH423" s="121"/>
      <c r="BI423" s="122"/>
      <c r="BJ423" s="123"/>
      <c r="BK423" s="121"/>
      <c r="BL423" s="124"/>
    </row>
    <row r="424" spans="1:64" ht="16.5" customHeight="1">
      <c r="A424" t="s">
        <v>968</v>
      </c>
      <c r="AQ424" s="287">
        <v>11</v>
      </c>
      <c r="AR424" s="288"/>
      <c r="AT424" s="90"/>
      <c r="AU424" s="90"/>
      <c r="AW424" s="118"/>
      <c r="AX424" s="119"/>
      <c r="AY424" s="120"/>
      <c r="AZ424" s="121"/>
      <c r="BA424" s="122"/>
      <c r="BB424" s="123"/>
      <c r="BC424" s="124"/>
      <c r="BD424" s="113"/>
      <c r="BE424" s="118"/>
      <c r="BF424" s="119"/>
      <c r="BG424" s="120"/>
      <c r="BH424" s="121"/>
      <c r="BI424" s="122"/>
      <c r="BJ424" s="123"/>
      <c r="BK424" s="121"/>
      <c r="BL424" s="124"/>
    </row>
    <row r="425" spans="1:64" ht="29.1" customHeight="1">
      <c r="A425" t="s">
        <v>968</v>
      </c>
      <c r="B425" s="103"/>
      <c r="C425" s="279" t="s">
        <v>498</v>
      </c>
      <c r="D425" s="280"/>
      <c r="E425" s="280"/>
      <c r="F425" s="280"/>
      <c r="G425" s="280"/>
      <c r="H425" s="280"/>
      <c r="I425" s="281"/>
      <c r="J425" s="279" t="s">
        <v>499</v>
      </c>
      <c r="K425" s="280"/>
      <c r="L425" s="280"/>
      <c r="M425" s="280"/>
      <c r="N425" s="280"/>
      <c r="O425" s="280"/>
      <c r="P425" s="281"/>
      <c r="Q425" s="279" t="s">
        <v>500</v>
      </c>
      <c r="R425" s="280"/>
      <c r="S425" s="280"/>
      <c r="T425" s="280"/>
      <c r="U425" s="280"/>
      <c r="V425" s="280"/>
      <c r="W425" s="281"/>
      <c r="X425" s="279" t="s">
        <v>502</v>
      </c>
      <c r="Y425" s="280"/>
      <c r="Z425" s="280"/>
      <c r="AA425" s="280"/>
      <c r="AB425" s="280"/>
      <c r="AC425" s="280"/>
      <c r="AD425" s="281"/>
      <c r="AE425" s="279" t="s">
        <v>504</v>
      </c>
      <c r="AF425" s="280"/>
      <c r="AG425" s="280"/>
      <c r="AH425" s="280"/>
      <c r="AI425" s="280"/>
      <c r="AJ425" s="280"/>
      <c r="AK425" s="281"/>
      <c r="AL425" s="279" t="s">
        <v>501</v>
      </c>
      <c r="AM425" s="280"/>
      <c r="AN425" s="280"/>
      <c r="AO425" s="280"/>
      <c r="AP425" s="280"/>
      <c r="AQ425" s="280"/>
      <c r="AR425" s="281"/>
      <c r="AT425" s="90"/>
      <c r="AU425" s="90"/>
      <c r="AW425" s="118"/>
      <c r="AX425" s="119"/>
      <c r="AY425" s="120"/>
      <c r="AZ425" s="121"/>
      <c r="BA425" s="122"/>
      <c r="BB425" s="123"/>
      <c r="BC425" s="124"/>
      <c r="BD425" s="113"/>
      <c r="BE425" s="118"/>
      <c r="BF425" s="119"/>
      <c r="BG425" s="120"/>
      <c r="BH425" s="121"/>
      <c r="BI425" s="122"/>
      <c r="BJ425" s="123"/>
      <c r="BK425" s="121"/>
      <c r="BL425" s="124"/>
    </row>
    <row r="426" spans="1:64" ht="29.1" customHeight="1">
      <c r="A426" t="s">
        <v>968</v>
      </c>
      <c r="B426" s="10" t="s">
        <v>18</v>
      </c>
      <c r="C426" s="104"/>
      <c r="D426" s="11"/>
      <c r="E426" s="65" t="s">
        <v>19</v>
      </c>
      <c r="F426" s="11"/>
      <c r="G426" s="13" t="s">
        <v>20</v>
      </c>
      <c r="H426" s="67" t="s">
        <v>21</v>
      </c>
      <c r="I426" s="12"/>
      <c r="J426" s="104"/>
      <c r="K426" s="11"/>
      <c r="L426" s="65" t="s">
        <v>19</v>
      </c>
      <c r="M426" s="11"/>
      <c r="N426" s="13" t="s">
        <v>20</v>
      </c>
      <c r="O426" s="67" t="s">
        <v>21</v>
      </c>
      <c r="P426" s="12"/>
      <c r="Q426" s="104"/>
      <c r="R426" s="11"/>
      <c r="S426" s="65" t="s">
        <v>19</v>
      </c>
      <c r="T426" s="11"/>
      <c r="U426" s="13" t="s">
        <v>20</v>
      </c>
      <c r="V426" s="67" t="s">
        <v>21</v>
      </c>
      <c r="W426" s="12"/>
      <c r="X426" s="104"/>
      <c r="Y426" s="11"/>
      <c r="Z426" s="65" t="s">
        <v>19</v>
      </c>
      <c r="AA426" s="11"/>
      <c r="AB426" s="13" t="s">
        <v>20</v>
      </c>
      <c r="AC426" s="67" t="s">
        <v>21</v>
      </c>
      <c r="AD426" s="12"/>
      <c r="AE426" s="104"/>
      <c r="AF426" s="11"/>
      <c r="AG426" s="65" t="s">
        <v>19</v>
      </c>
      <c r="AH426" s="11"/>
      <c r="AI426" s="13" t="s">
        <v>20</v>
      </c>
      <c r="AJ426" s="67" t="s">
        <v>21</v>
      </c>
      <c r="AK426" s="12"/>
      <c r="AL426" s="104"/>
      <c r="AM426" s="11"/>
      <c r="AN426" s="65" t="s">
        <v>19</v>
      </c>
      <c r="AO426" s="11"/>
      <c r="AP426" s="13" t="s">
        <v>20</v>
      </c>
      <c r="AQ426" s="67" t="s">
        <v>21</v>
      </c>
      <c r="AR426" s="12"/>
      <c r="AT426" s="90"/>
      <c r="AU426" s="90"/>
      <c r="AW426" s="118"/>
      <c r="AX426" s="119"/>
      <c r="AY426" s="120"/>
      <c r="AZ426" s="121"/>
      <c r="BA426" s="122"/>
      <c r="BB426" s="123"/>
      <c r="BC426" s="124"/>
      <c r="BD426" s="113"/>
      <c r="BE426" s="118"/>
      <c r="BF426" s="119"/>
      <c r="BG426" s="120"/>
      <c r="BH426" s="121"/>
      <c r="BI426" s="122"/>
      <c r="BJ426" s="123"/>
      <c r="BK426" s="121"/>
      <c r="BL426" s="124"/>
    </row>
    <row r="427" spans="1:64" ht="29.1" customHeight="1">
      <c r="A427" t="s">
        <v>967</v>
      </c>
      <c r="B427" s="16" t="s">
        <v>291</v>
      </c>
      <c r="C427" s="80"/>
      <c r="D427" s="71" t="s">
        <v>31</v>
      </c>
      <c r="E427" s="66" t="s">
        <v>1050</v>
      </c>
      <c r="F427" s="74" t="s">
        <v>1051</v>
      </c>
      <c r="G427" s="33" t="s">
        <v>470</v>
      </c>
      <c r="H427" s="63"/>
      <c r="I427" s="75"/>
      <c r="J427" s="80"/>
      <c r="K427" s="71" t="s">
        <v>879</v>
      </c>
      <c r="L427" s="66" t="s">
        <v>299</v>
      </c>
      <c r="M427" s="74" t="s">
        <v>619</v>
      </c>
      <c r="N427" s="33" t="s">
        <v>470</v>
      </c>
      <c r="O427" s="63"/>
      <c r="P427" s="75"/>
      <c r="Q427" s="101" t="s">
        <v>5</v>
      </c>
      <c r="R427" s="71" t="s">
        <v>568</v>
      </c>
      <c r="S427" s="66" t="s">
        <v>301</v>
      </c>
      <c r="T427" s="69" t="s">
        <v>620</v>
      </c>
      <c r="U427" s="33">
        <v>500</v>
      </c>
      <c r="V427" s="73">
        <v>0</v>
      </c>
      <c r="W427" s="68" t="s">
        <v>29</v>
      </c>
      <c r="X427" s="101" t="s">
        <v>5</v>
      </c>
      <c r="Y427" s="71" t="s">
        <v>569</v>
      </c>
      <c r="Z427" s="66" t="s">
        <v>299</v>
      </c>
      <c r="AA427" s="69" t="s">
        <v>620</v>
      </c>
      <c r="AB427" s="33">
        <v>1850</v>
      </c>
      <c r="AC427" s="73">
        <v>0</v>
      </c>
      <c r="AD427" s="68" t="s">
        <v>29</v>
      </c>
      <c r="AE427" s="101" t="s">
        <v>5</v>
      </c>
      <c r="AF427" s="71" t="s">
        <v>505</v>
      </c>
      <c r="AG427" s="66" t="s">
        <v>301</v>
      </c>
      <c r="AH427" s="69" t="s">
        <v>1109</v>
      </c>
      <c r="AI427" s="33">
        <v>200</v>
      </c>
      <c r="AJ427" s="73">
        <v>0</v>
      </c>
      <c r="AK427" s="68" t="s">
        <v>29</v>
      </c>
      <c r="AL427" s="80"/>
      <c r="AM427" s="71" t="s">
        <v>879</v>
      </c>
      <c r="AN427" s="66" t="s">
        <v>299</v>
      </c>
      <c r="AO427" s="74" t="s">
        <v>619</v>
      </c>
      <c r="AP427" s="33" t="s">
        <v>470</v>
      </c>
      <c r="AQ427" s="63"/>
      <c r="AR427" s="75"/>
      <c r="AT427" s="90"/>
      <c r="AU427" s="90"/>
      <c r="AW427" s="118"/>
      <c r="AX427" s="119"/>
      <c r="AY427" s="120"/>
      <c r="AZ427" s="121"/>
      <c r="BA427" s="122"/>
      <c r="BB427" s="123"/>
      <c r="BC427" s="124"/>
      <c r="BD427" s="113"/>
      <c r="BE427" s="118"/>
      <c r="BF427" s="119"/>
      <c r="BG427" s="120"/>
      <c r="BH427" s="121"/>
      <c r="BI427" s="122"/>
      <c r="BJ427" s="123"/>
      <c r="BK427" s="121"/>
      <c r="BL427" s="124">
        <f>IF(COUNTIF(V427,{"&gt;0","&lt;0"}),0,COUNTIF(AJ427,{"&gt;0","&lt;0"}))</f>
        <v>0</v>
      </c>
    </row>
    <row r="428" spans="1:64" ht="29.1" customHeight="1">
      <c r="A428" t="s">
        <v>967</v>
      </c>
      <c r="B428" s="16" t="s">
        <v>292</v>
      </c>
      <c r="C428" s="80"/>
      <c r="D428" s="71" t="s">
        <v>31</v>
      </c>
      <c r="E428" s="66" t="s">
        <v>293</v>
      </c>
      <c r="F428" s="74" t="s">
        <v>622</v>
      </c>
      <c r="G428" s="33" t="s">
        <v>470</v>
      </c>
      <c r="H428" s="63"/>
      <c r="I428" s="75"/>
      <c r="J428" s="80"/>
      <c r="K428" s="71" t="s">
        <v>879</v>
      </c>
      <c r="L428" s="66" t="s">
        <v>1050</v>
      </c>
      <c r="M428" s="74" t="s">
        <v>1051</v>
      </c>
      <c r="N428" s="33" t="s">
        <v>470</v>
      </c>
      <c r="O428" s="63"/>
      <c r="P428" s="75"/>
      <c r="Q428" s="101" t="s">
        <v>5</v>
      </c>
      <c r="R428" s="71" t="s">
        <v>568</v>
      </c>
      <c r="S428" s="66" t="s">
        <v>302</v>
      </c>
      <c r="T428" s="69" t="s">
        <v>623</v>
      </c>
      <c r="U428" s="33">
        <v>600</v>
      </c>
      <c r="V428" s="73">
        <v>0</v>
      </c>
      <c r="W428" s="68" t="s">
        <v>29</v>
      </c>
      <c r="X428" s="101" t="s">
        <v>5</v>
      </c>
      <c r="Y428" s="71" t="s">
        <v>569</v>
      </c>
      <c r="Z428" s="66" t="s">
        <v>300</v>
      </c>
      <c r="AA428" s="84" t="s">
        <v>1111</v>
      </c>
      <c r="AB428" s="33">
        <v>1100</v>
      </c>
      <c r="AC428" s="73">
        <v>0</v>
      </c>
      <c r="AD428" s="68" t="s">
        <v>29</v>
      </c>
      <c r="AE428" s="101" t="s">
        <v>5</v>
      </c>
      <c r="AF428" s="71" t="s">
        <v>505</v>
      </c>
      <c r="AG428" s="66" t="s">
        <v>302</v>
      </c>
      <c r="AH428" s="69" t="s">
        <v>1110</v>
      </c>
      <c r="AI428" s="33">
        <v>100</v>
      </c>
      <c r="AJ428" s="73">
        <v>0</v>
      </c>
      <c r="AK428" s="68" t="s">
        <v>29</v>
      </c>
      <c r="AL428" s="80"/>
      <c r="AM428" s="71" t="s">
        <v>879</v>
      </c>
      <c r="AN428" s="66" t="s">
        <v>1050</v>
      </c>
      <c r="AO428" s="74" t="s">
        <v>1051</v>
      </c>
      <c r="AP428" s="33" t="s">
        <v>470</v>
      </c>
      <c r="AQ428" s="63"/>
      <c r="AR428" s="75"/>
      <c r="AT428" s="90"/>
      <c r="AU428" s="90"/>
      <c r="AW428" s="118"/>
      <c r="AX428" s="119"/>
      <c r="AY428" s="120"/>
      <c r="AZ428" s="121"/>
      <c r="BA428" s="122"/>
      <c r="BB428" s="123"/>
      <c r="BC428" s="124"/>
      <c r="BD428" s="113"/>
      <c r="BE428" s="118"/>
      <c r="BF428" s="119"/>
      <c r="BG428" s="120"/>
      <c r="BH428" s="121"/>
      <c r="BI428" s="122"/>
      <c r="BJ428" s="123"/>
      <c r="BK428" s="121"/>
      <c r="BL428" s="124">
        <f>IF(COUNTIF(V428,{"&gt;0","&lt;0"}),0,COUNTIF(AJ428,{"&gt;0","&lt;0"}))</f>
        <v>0</v>
      </c>
    </row>
    <row r="429" spans="1:64" ht="29.1" customHeight="1">
      <c r="A429" t="s">
        <v>967</v>
      </c>
      <c r="B429" s="16"/>
      <c r="C429" s="80"/>
      <c r="D429" s="71" t="s">
        <v>479</v>
      </c>
      <c r="E429" s="66" t="s">
        <v>294</v>
      </c>
      <c r="F429" s="74" t="s">
        <v>626</v>
      </c>
      <c r="G429" s="33" t="s">
        <v>470</v>
      </c>
      <c r="H429" s="63"/>
      <c r="I429" s="75"/>
      <c r="J429" s="80"/>
      <c r="K429" s="71" t="s">
        <v>879</v>
      </c>
      <c r="L429" s="66" t="s">
        <v>293</v>
      </c>
      <c r="M429" s="74" t="s">
        <v>622</v>
      </c>
      <c r="N429" s="33" t="s">
        <v>470</v>
      </c>
      <c r="O429" s="63"/>
      <c r="P429" s="75"/>
      <c r="Q429" s="101" t="s">
        <v>5</v>
      </c>
      <c r="R429" s="71" t="s">
        <v>568</v>
      </c>
      <c r="S429" s="66" t="s">
        <v>303</v>
      </c>
      <c r="T429" s="69" t="s">
        <v>625</v>
      </c>
      <c r="U429" s="33">
        <v>200</v>
      </c>
      <c r="V429" s="73">
        <v>0</v>
      </c>
      <c r="W429" s="68" t="s">
        <v>29</v>
      </c>
      <c r="X429" s="101" t="s">
        <v>5</v>
      </c>
      <c r="Y429" s="71" t="s">
        <v>569</v>
      </c>
      <c r="Z429" s="66" t="s">
        <v>293</v>
      </c>
      <c r="AA429" s="69" t="s">
        <v>628</v>
      </c>
      <c r="AB429" s="33">
        <v>450</v>
      </c>
      <c r="AC429" s="73">
        <v>0</v>
      </c>
      <c r="AD429" s="68" t="s">
        <v>29</v>
      </c>
      <c r="AE429" s="80"/>
      <c r="AF429" s="71" t="s">
        <v>882</v>
      </c>
      <c r="AG429" s="66" t="s">
        <v>294</v>
      </c>
      <c r="AH429" s="74" t="s">
        <v>626</v>
      </c>
      <c r="AI429" s="33" t="s">
        <v>470</v>
      </c>
      <c r="AJ429" s="63"/>
      <c r="AK429" s="75"/>
      <c r="AL429" s="80"/>
      <c r="AM429" s="71" t="s">
        <v>879</v>
      </c>
      <c r="AN429" s="66" t="s">
        <v>293</v>
      </c>
      <c r="AO429" s="74" t="s">
        <v>622</v>
      </c>
      <c r="AP429" s="33" t="s">
        <v>470</v>
      </c>
      <c r="AQ429" s="63"/>
      <c r="AR429" s="75"/>
      <c r="AT429" s="90"/>
      <c r="AU429" s="90"/>
      <c r="AW429" s="118"/>
      <c r="AX429" s="119"/>
      <c r="AY429" s="120"/>
      <c r="AZ429" s="121"/>
      <c r="BA429" s="122"/>
      <c r="BB429" s="123"/>
      <c r="BC429" s="124"/>
      <c r="BD429" s="113"/>
      <c r="BE429" s="118"/>
      <c r="BF429" s="119"/>
      <c r="BG429" s="120"/>
      <c r="BH429" s="121"/>
      <c r="BI429" s="122"/>
      <c r="BJ429" s="123"/>
      <c r="BK429" s="121"/>
      <c r="BL429" s="124"/>
    </row>
    <row r="430" spans="1:64" ht="29.1" customHeight="1">
      <c r="A430" t="s">
        <v>967</v>
      </c>
      <c r="B430" s="16"/>
      <c r="C430" s="80"/>
      <c r="D430" s="71" t="s">
        <v>31</v>
      </c>
      <c r="E430" s="66" t="s">
        <v>295</v>
      </c>
      <c r="F430" s="74" t="s">
        <v>624</v>
      </c>
      <c r="G430" s="33" t="s">
        <v>470</v>
      </c>
      <c r="H430" s="63"/>
      <c r="I430" s="75"/>
      <c r="J430" s="80"/>
      <c r="K430" s="71" t="s">
        <v>879</v>
      </c>
      <c r="L430" s="66" t="s">
        <v>294</v>
      </c>
      <c r="M430" s="74" t="s">
        <v>626</v>
      </c>
      <c r="N430" s="33" t="s">
        <v>470</v>
      </c>
      <c r="O430" s="63"/>
      <c r="P430" s="75"/>
      <c r="Q430" s="80"/>
      <c r="R430" s="71" t="s">
        <v>879</v>
      </c>
      <c r="S430" s="66" t="s">
        <v>294</v>
      </c>
      <c r="T430" s="74" t="s">
        <v>626</v>
      </c>
      <c r="U430" s="33" t="s">
        <v>470</v>
      </c>
      <c r="V430" s="63"/>
      <c r="W430" s="75"/>
      <c r="X430" s="101" t="s">
        <v>5</v>
      </c>
      <c r="Y430" s="71" t="s">
        <v>569</v>
      </c>
      <c r="Z430" s="66" t="s">
        <v>294</v>
      </c>
      <c r="AA430" s="69" t="s">
        <v>631</v>
      </c>
      <c r="AB430" s="33">
        <v>350</v>
      </c>
      <c r="AC430" s="73">
        <v>0</v>
      </c>
      <c r="AD430" s="68" t="s">
        <v>29</v>
      </c>
      <c r="AE430" s="80"/>
      <c r="AF430" s="71" t="s">
        <v>882</v>
      </c>
      <c r="AG430" s="66" t="s">
        <v>295</v>
      </c>
      <c r="AH430" s="74" t="s">
        <v>624</v>
      </c>
      <c r="AI430" s="33" t="s">
        <v>470</v>
      </c>
      <c r="AJ430" s="63"/>
      <c r="AK430" s="75"/>
      <c r="AL430" s="80"/>
      <c r="AM430" s="71" t="s">
        <v>879</v>
      </c>
      <c r="AN430" s="66" t="s">
        <v>294</v>
      </c>
      <c r="AO430" s="74" t="s">
        <v>626</v>
      </c>
      <c r="AP430" s="33" t="s">
        <v>470</v>
      </c>
      <c r="AQ430" s="63"/>
      <c r="AR430" s="75"/>
      <c r="AT430" s="90"/>
      <c r="AU430" s="90"/>
      <c r="AW430" s="118"/>
      <c r="AX430" s="119"/>
      <c r="AY430" s="120"/>
      <c r="AZ430" s="121"/>
      <c r="BA430" s="122"/>
      <c r="BB430" s="123"/>
      <c r="BC430" s="124"/>
      <c r="BD430" s="113"/>
      <c r="BE430" s="118"/>
      <c r="BF430" s="119"/>
      <c r="BG430" s="120"/>
      <c r="BH430" s="121"/>
      <c r="BI430" s="122"/>
      <c r="BJ430" s="123"/>
      <c r="BK430" s="121"/>
      <c r="BL430" s="124"/>
    </row>
    <row r="431" spans="1:64" ht="29.1" customHeight="1">
      <c r="A431" t="s">
        <v>967</v>
      </c>
      <c r="B431" s="16"/>
      <c r="C431" s="80"/>
      <c r="D431" s="71" t="s">
        <v>31</v>
      </c>
      <c r="E431" s="66" t="s">
        <v>297</v>
      </c>
      <c r="F431" s="74" t="s">
        <v>632</v>
      </c>
      <c r="G431" s="33" t="s">
        <v>470</v>
      </c>
      <c r="H431" s="63"/>
      <c r="I431" s="75"/>
      <c r="J431" s="80"/>
      <c r="K431" s="71" t="s">
        <v>879</v>
      </c>
      <c r="L431" s="66" t="s">
        <v>295</v>
      </c>
      <c r="M431" s="74" t="s">
        <v>624</v>
      </c>
      <c r="N431" s="33" t="s">
        <v>470</v>
      </c>
      <c r="O431" s="63"/>
      <c r="P431" s="75"/>
      <c r="Q431" s="80"/>
      <c r="R431" s="71" t="s">
        <v>879</v>
      </c>
      <c r="S431" s="66" t="s">
        <v>295</v>
      </c>
      <c r="T431" s="74" t="s">
        <v>624</v>
      </c>
      <c r="U431" s="33" t="s">
        <v>470</v>
      </c>
      <c r="V431" s="63"/>
      <c r="W431" s="75"/>
      <c r="X431" s="101" t="s">
        <v>5</v>
      </c>
      <c r="Y431" s="71" t="s">
        <v>569</v>
      </c>
      <c r="Z431" s="66" t="s">
        <v>295</v>
      </c>
      <c r="AA431" s="69" t="s">
        <v>633</v>
      </c>
      <c r="AB431" s="33">
        <v>350</v>
      </c>
      <c r="AC431" s="73">
        <v>0</v>
      </c>
      <c r="AD431" s="68" t="s">
        <v>29</v>
      </c>
      <c r="AE431" s="80"/>
      <c r="AF431" s="71" t="s">
        <v>882</v>
      </c>
      <c r="AG431" s="66" t="s">
        <v>296</v>
      </c>
      <c r="AH431" s="74" t="s">
        <v>630</v>
      </c>
      <c r="AI431" s="33" t="s">
        <v>470</v>
      </c>
      <c r="AJ431" s="63"/>
      <c r="AK431" s="75"/>
      <c r="AL431" s="80"/>
      <c r="AM431" s="71" t="s">
        <v>879</v>
      </c>
      <c r="AN431" s="66" t="s">
        <v>295</v>
      </c>
      <c r="AO431" s="74" t="s">
        <v>624</v>
      </c>
      <c r="AP431" s="33" t="s">
        <v>470</v>
      </c>
      <c r="AQ431" s="63"/>
      <c r="AR431" s="75"/>
      <c r="AT431" s="90"/>
      <c r="AU431" s="90"/>
      <c r="AW431" s="118"/>
      <c r="AX431" s="119"/>
      <c r="AY431" s="120"/>
      <c r="AZ431" s="121"/>
      <c r="BA431" s="122"/>
      <c r="BB431" s="123"/>
      <c r="BC431" s="124"/>
      <c r="BD431" s="113"/>
      <c r="BE431" s="118"/>
      <c r="BF431" s="119"/>
      <c r="BG431" s="120"/>
      <c r="BH431" s="121"/>
      <c r="BI431" s="122"/>
      <c r="BJ431" s="123"/>
      <c r="BK431" s="121"/>
      <c r="BL431" s="124"/>
    </row>
    <row r="432" spans="1:64" ht="29.1" customHeight="1">
      <c r="A432" t="s">
        <v>967</v>
      </c>
      <c r="B432" s="16"/>
      <c r="C432" s="80"/>
      <c r="D432" s="71" t="s">
        <v>479</v>
      </c>
      <c r="E432" s="66" t="s">
        <v>993</v>
      </c>
      <c r="F432" s="74" t="s">
        <v>1000</v>
      </c>
      <c r="G432" s="33" t="s">
        <v>470</v>
      </c>
      <c r="H432" s="63"/>
      <c r="I432" s="75"/>
      <c r="J432" s="80"/>
      <c r="K432" s="71" t="s">
        <v>879</v>
      </c>
      <c r="L432" s="66" t="s">
        <v>296</v>
      </c>
      <c r="M432" s="74" t="s">
        <v>630</v>
      </c>
      <c r="N432" s="33" t="s">
        <v>470</v>
      </c>
      <c r="O432" s="63"/>
      <c r="P432" s="75"/>
      <c r="Q432" s="80"/>
      <c r="R432" s="71" t="s">
        <v>882</v>
      </c>
      <c r="S432" s="66" t="s">
        <v>297</v>
      </c>
      <c r="T432" s="74" t="s">
        <v>632</v>
      </c>
      <c r="U432" s="33" t="s">
        <v>470</v>
      </c>
      <c r="V432" s="63"/>
      <c r="W432" s="75"/>
      <c r="X432" s="101" t="s">
        <v>5</v>
      </c>
      <c r="Y432" s="71" t="s">
        <v>569</v>
      </c>
      <c r="Z432" s="66" t="s">
        <v>296</v>
      </c>
      <c r="AA432" s="69" t="s">
        <v>625</v>
      </c>
      <c r="AB432" s="33">
        <v>1350</v>
      </c>
      <c r="AC432" s="73">
        <v>0</v>
      </c>
      <c r="AD432" s="68" t="s">
        <v>29</v>
      </c>
      <c r="AE432" s="80"/>
      <c r="AF432" s="71" t="s">
        <v>882</v>
      </c>
      <c r="AG432" s="66" t="s">
        <v>297</v>
      </c>
      <c r="AH432" s="74" t="s">
        <v>632</v>
      </c>
      <c r="AI432" s="33" t="s">
        <v>470</v>
      </c>
      <c r="AJ432" s="63"/>
      <c r="AK432" s="75"/>
      <c r="AL432" s="80"/>
      <c r="AM432" s="71" t="s">
        <v>879</v>
      </c>
      <c r="AN432" s="66" t="s">
        <v>296</v>
      </c>
      <c r="AO432" s="74" t="s">
        <v>630</v>
      </c>
      <c r="AP432" s="33" t="s">
        <v>470</v>
      </c>
      <c r="AQ432" s="63"/>
      <c r="AR432" s="75"/>
      <c r="AT432" s="90"/>
      <c r="AU432" s="90"/>
      <c r="AW432" s="118"/>
      <c r="AX432" s="119"/>
      <c r="AY432" s="120"/>
      <c r="AZ432" s="121"/>
      <c r="BA432" s="122"/>
      <c r="BB432" s="123"/>
      <c r="BC432" s="124"/>
      <c r="BD432" s="113"/>
      <c r="BE432" s="118"/>
      <c r="BF432" s="119"/>
      <c r="BG432" s="120"/>
      <c r="BH432" s="121"/>
      <c r="BI432" s="122"/>
      <c r="BJ432" s="123"/>
      <c r="BK432" s="121"/>
      <c r="BL432" s="124"/>
    </row>
    <row r="433" spans="1:64" ht="29.1" customHeight="1">
      <c r="A433" t="s">
        <v>967</v>
      </c>
      <c r="B433" s="16"/>
      <c r="C433" s="80"/>
      <c r="D433" s="71" t="s">
        <v>479</v>
      </c>
      <c r="E433" s="66" t="s">
        <v>298</v>
      </c>
      <c r="F433" s="74" t="s">
        <v>627</v>
      </c>
      <c r="G433" s="33" t="s">
        <v>470</v>
      </c>
      <c r="H433" s="63"/>
      <c r="I433" s="75"/>
      <c r="J433" s="80"/>
      <c r="K433" s="71" t="s">
        <v>879</v>
      </c>
      <c r="L433" s="66" t="s">
        <v>297</v>
      </c>
      <c r="M433" s="74" t="s">
        <v>632</v>
      </c>
      <c r="N433" s="33" t="s">
        <v>470</v>
      </c>
      <c r="O433" s="63"/>
      <c r="P433" s="75"/>
      <c r="Q433" s="80"/>
      <c r="R433" s="71" t="s">
        <v>879</v>
      </c>
      <c r="S433" s="66" t="s">
        <v>993</v>
      </c>
      <c r="T433" s="74" t="s">
        <v>1000</v>
      </c>
      <c r="U433" s="33" t="s">
        <v>470</v>
      </c>
      <c r="V433" s="63"/>
      <c r="W433" s="75"/>
      <c r="X433" s="101" t="s">
        <v>5</v>
      </c>
      <c r="Y433" s="71" t="s">
        <v>569</v>
      </c>
      <c r="Z433" s="66" t="s">
        <v>297</v>
      </c>
      <c r="AA433" s="84" t="s">
        <v>1070</v>
      </c>
      <c r="AB433" s="33">
        <v>950</v>
      </c>
      <c r="AC433" s="73">
        <v>0</v>
      </c>
      <c r="AD433" s="68" t="s">
        <v>29</v>
      </c>
      <c r="AE433" s="80"/>
      <c r="AF433" s="71" t="s">
        <v>879</v>
      </c>
      <c r="AG433" s="66" t="s">
        <v>993</v>
      </c>
      <c r="AH433" s="74" t="s">
        <v>1000</v>
      </c>
      <c r="AI433" s="33" t="s">
        <v>470</v>
      </c>
      <c r="AJ433" s="63"/>
      <c r="AK433" s="75"/>
      <c r="AL433" s="80"/>
      <c r="AM433" s="71" t="s">
        <v>879</v>
      </c>
      <c r="AN433" s="66" t="s">
        <v>297</v>
      </c>
      <c r="AO433" s="74" t="s">
        <v>632</v>
      </c>
      <c r="AP433" s="33" t="s">
        <v>470</v>
      </c>
      <c r="AQ433" s="63"/>
      <c r="AR433" s="75"/>
      <c r="AT433" s="90"/>
      <c r="AU433" s="90"/>
      <c r="AW433" s="118"/>
      <c r="AX433" s="119"/>
      <c r="AY433" s="120"/>
      <c r="AZ433" s="121"/>
      <c r="BA433" s="122"/>
      <c r="BB433" s="123"/>
      <c r="BC433" s="124"/>
      <c r="BD433" s="113"/>
      <c r="BE433" s="118"/>
      <c r="BF433" s="119"/>
      <c r="BG433" s="120"/>
      <c r="BH433" s="121"/>
      <c r="BI433" s="122"/>
      <c r="BJ433" s="123"/>
      <c r="BK433" s="121"/>
      <c r="BL433" s="124"/>
    </row>
    <row r="434" spans="1:64" ht="29.1" customHeight="1">
      <c r="A434" t="s">
        <v>967</v>
      </c>
      <c r="B434" s="16"/>
      <c r="C434" s="80"/>
      <c r="D434" s="71" t="s">
        <v>479</v>
      </c>
      <c r="E434" s="66" t="s">
        <v>621</v>
      </c>
      <c r="F434" s="74" t="s">
        <v>629</v>
      </c>
      <c r="G434" s="33" t="s">
        <v>470</v>
      </c>
      <c r="H434" s="63"/>
      <c r="I434" s="75"/>
      <c r="J434" s="80"/>
      <c r="K434" s="71" t="s">
        <v>882</v>
      </c>
      <c r="L434" s="66" t="s">
        <v>993</v>
      </c>
      <c r="M434" s="74" t="s">
        <v>1000</v>
      </c>
      <c r="N434" s="33" t="s">
        <v>470</v>
      </c>
      <c r="O434" s="63"/>
      <c r="P434" s="75"/>
      <c r="Q434" s="80"/>
      <c r="R434" s="71" t="s">
        <v>879</v>
      </c>
      <c r="S434" s="66" t="s">
        <v>298</v>
      </c>
      <c r="T434" s="74" t="s">
        <v>627</v>
      </c>
      <c r="U434" s="33" t="s">
        <v>470</v>
      </c>
      <c r="V434" s="63"/>
      <c r="W434" s="75"/>
      <c r="X434" s="101"/>
      <c r="Y434" s="71" t="s">
        <v>569</v>
      </c>
      <c r="Z434" s="66" t="s">
        <v>993</v>
      </c>
      <c r="AA434" s="69" t="s">
        <v>1001</v>
      </c>
      <c r="AB434" s="33">
        <v>50</v>
      </c>
      <c r="AC434" s="73">
        <v>0</v>
      </c>
      <c r="AD434" s="68" t="s">
        <v>29</v>
      </c>
      <c r="AE434" s="80"/>
      <c r="AF434" s="71" t="s">
        <v>879</v>
      </c>
      <c r="AG434" s="66" t="s">
        <v>298</v>
      </c>
      <c r="AH434" s="74" t="s">
        <v>627</v>
      </c>
      <c r="AI434" s="33" t="s">
        <v>470</v>
      </c>
      <c r="AJ434" s="63"/>
      <c r="AK434" s="75"/>
      <c r="AL434" s="80"/>
      <c r="AM434" s="71" t="s">
        <v>879</v>
      </c>
      <c r="AN434" s="66" t="s">
        <v>993</v>
      </c>
      <c r="AO434" s="74" t="s">
        <v>1000</v>
      </c>
      <c r="AP434" s="33" t="s">
        <v>470</v>
      </c>
      <c r="AQ434" s="63"/>
      <c r="AR434" s="75"/>
      <c r="AT434" s="90"/>
      <c r="AU434" s="90"/>
      <c r="AW434" s="118"/>
      <c r="AX434" s="119"/>
      <c r="AY434" s="120"/>
      <c r="AZ434" s="121"/>
      <c r="BA434" s="122"/>
      <c r="BB434" s="123"/>
      <c r="BC434" s="124"/>
      <c r="BD434" s="113"/>
      <c r="BE434" s="118"/>
      <c r="BF434" s="119"/>
      <c r="BG434" s="120"/>
      <c r="BH434" s="121"/>
      <c r="BI434" s="122"/>
      <c r="BJ434" s="123"/>
      <c r="BK434" s="121"/>
      <c r="BL434" s="124"/>
    </row>
    <row r="435" spans="1:64" ht="29.1" customHeight="1">
      <c r="A435" t="s">
        <v>967</v>
      </c>
      <c r="B435" s="16"/>
      <c r="C435" s="80"/>
      <c r="D435" s="71" t="s">
        <v>479</v>
      </c>
      <c r="E435" s="66" t="s">
        <v>304</v>
      </c>
      <c r="F435" s="74" t="s">
        <v>881</v>
      </c>
      <c r="G435" s="33" t="s">
        <v>470</v>
      </c>
      <c r="H435" s="63"/>
      <c r="I435" s="75"/>
      <c r="J435" s="80"/>
      <c r="K435" s="71" t="s">
        <v>879</v>
      </c>
      <c r="L435" s="66" t="s">
        <v>298</v>
      </c>
      <c r="M435" s="74" t="s">
        <v>627</v>
      </c>
      <c r="N435" s="33" t="s">
        <v>470</v>
      </c>
      <c r="O435" s="63"/>
      <c r="P435" s="75"/>
      <c r="Q435" s="80"/>
      <c r="R435" s="133"/>
      <c r="S435" s="134"/>
      <c r="T435" s="69"/>
      <c r="U435" s="33"/>
      <c r="V435" s="63"/>
      <c r="W435" s="75"/>
      <c r="X435" s="101" t="s">
        <v>5</v>
      </c>
      <c r="Y435" s="71" t="s">
        <v>569</v>
      </c>
      <c r="Z435" s="66" t="s">
        <v>298</v>
      </c>
      <c r="AA435" s="69" t="s">
        <v>634</v>
      </c>
      <c r="AB435" s="33">
        <v>900</v>
      </c>
      <c r="AC435" s="73">
        <v>0</v>
      </c>
      <c r="AD435" s="68" t="s">
        <v>29</v>
      </c>
      <c r="AE435" s="80"/>
      <c r="AF435" s="133"/>
      <c r="AG435" s="134"/>
      <c r="AH435" s="69"/>
      <c r="AI435" s="33"/>
      <c r="AJ435" s="63"/>
      <c r="AK435" s="75"/>
      <c r="AL435" s="80"/>
      <c r="AM435" s="71" t="s">
        <v>879</v>
      </c>
      <c r="AN435" s="66" t="s">
        <v>298</v>
      </c>
      <c r="AO435" s="74" t="s">
        <v>627</v>
      </c>
      <c r="AP435" s="33" t="s">
        <v>470</v>
      </c>
      <c r="AQ435" s="63"/>
      <c r="AR435" s="75"/>
      <c r="AT435" s="90"/>
      <c r="AU435" s="90"/>
      <c r="AW435" s="118"/>
      <c r="AX435" s="119"/>
      <c r="AY435" s="120"/>
      <c r="AZ435" s="121"/>
      <c r="BA435" s="122"/>
      <c r="BB435" s="123"/>
      <c r="BC435" s="124"/>
      <c r="BD435" s="113"/>
      <c r="BE435" s="118"/>
      <c r="BF435" s="119"/>
      <c r="BG435" s="120"/>
      <c r="BH435" s="121"/>
      <c r="BI435" s="122"/>
      <c r="BJ435" s="123"/>
      <c r="BK435" s="121"/>
      <c r="BL435" s="124"/>
    </row>
    <row r="436" spans="1:64" ht="29.1" customHeight="1">
      <c r="A436" t="s">
        <v>967</v>
      </c>
      <c r="B436" s="16"/>
      <c r="C436" s="80"/>
      <c r="D436" s="133"/>
      <c r="E436" s="134"/>
      <c r="F436" s="69"/>
      <c r="G436" s="33"/>
      <c r="H436" s="63"/>
      <c r="I436" s="75"/>
      <c r="J436" s="80"/>
      <c r="K436" s="71" t="s">
        <v>879</v>
      </c>
      <c r="L436" s="66"/>
      <c r="M436" s="69"/>
      <c r="N436" s="33"/>
      <c r="O436" s="63"/>
      <c r="P436" s="75"/>
      <c r="Q436" s="80"/>
      <c r="R436" s="133"/>
      <c r="S436" s="134"/>
      <c r="T436" s="69"/>
      <c r="U436" s="33"/>
      <c r="V436" s="63"/>
      <c r="W436" s="75"/>
      <c r="X436" s="80"/>
      <c r="Y436" s="133"/>
      <c r="Z436" s="134"/>
      <c r="AA436" s="69"/>
      <c r="AB436" s="33"/>
      <c r="AC436" s="63"/>
      <c r="AD436" s="75"/>
      <c r="AE436" s="80"/>
      <c r="AF436" s="133"/>
      <c r="AG436" s="134"/>
      <c r="AH436" s="69"/>
      <c r="AI436" s="33"/>
      <c r="AJ436" s="63"/>
      <c r="AK436" s="75"/>
      <c r="AL436" s="80"/>
      <c r="AM436" s="71" t="s">
        <v>879</v>
      </c>
      <c r="AN436" s="66"/>
      <c r="AO436" s="69"/>
      <c r="AP436" s="33"/>
      <c r="AQ436" s="63"/>
      <c r="AR436" s="75"/>
      <c r="AT436" s="90"/>
      <c r="AU436" s="90"/>
      <c r="AW436" s="118"/>
      <c r="AX436" s="119"/>
      <c r="AY436" s="120"/>
      <c r="AZ436" s="121"/>
      <c r="BA436" s="122"/>
      <c r="BB436" s="123"/>
      <c r="BC436" s="124"/>
      <c r="BD436" s="113"/>
      <c r="BE436" s="118"/>
      <c r="BF436" s="119"/>
      <c r="BG436" s="120"/>
      <c r="BH436" s="121"/>
      <c r="BI436" s="122"/>
      <c r="BJ436" s="123"/>
      <c r="BK436" s="121"/>
      <c r="BL436" s="124"/>
    </row>
    <row r="437" spans="1:64" ht="29.1" customHeight="1">
      <c r="A437" t="s">
        <v>967</v>
      </c>
      <c r="B437" s="16"/>
      <c r="C437" s="80"/>
      <c r="D437" s="71"/>
      <c r="E437" s="66"/>
      <c r="F437" s="69"/>
      <c r="G437" s="33"/>
      <c r="H437" s="63"/>
      <c r="I437" s="75"/>
      <c r="J437" s="80"/>
      <c r="K437" s="133"/>
      <c r="L437" s="134"/>
      <c r="M437" s="69"/>
      <c r="N437" s="33"/>
      <c r="O437" s="63"/>
      <c r="P437" s="75"/>
      <c r="Q437" s="80"/>
      <c r="R437" s="71"/>
      <c r="S437" s="66"/>
      <c r="T437" s="69"/>
      <c r="U437" s="33"/>
      <c r="V437" s="63"/>
      <c r="W437" s="75"/>
      <c r="X437" s="80"/>
      <c r="Y437" s="71"/>
      <c r="Z437" s="66"/>
      <c r="AA437" s="69"/>
      <c r="AB437" s="33"/>
      <c r="AC437" s="63"/>
      <c r="AD437" s="75"/>
      <c r="AE437" s="80"/>
      <c r="AF437" s="71"/>
      <c r="AG437" s="66"/>
      <c r="AH437" s="69"/>
      <c r="AI437" s="33"/>
      <c r="AJ437" s="63"/>
      <c r="AK437" s="75"/>
      <c r="AL437" s="80"/>
      <c r="AM437" s="71"/>
      <c r="AN437" s="66"/>
      <c r="AO437" s="69"/>
      <c r="AP437" s="33"/>
      <c r="AQ437" s="63"/>
      <c r="AR437" s="75"/>
      <c r="AT437" s="90"/>
      <c r="AU437" s="90"/>
      <c r="AW437" s="118"/>
      <c r="AX437" s="119"/>
      <c r="AY437" s="120"/>
      <c r="AZ437" s="121"/>
      <c r="BA437" s="122"/>
      <c r="BB437" s="123"/>
      <c r="BC437" s="124"/>
      <c r="BD437" s="113"/>
      <c r="BE437" s="118"/>
      <c r="BF437" s="119"/>
      <c r="BG437" s="120"/>
      <c r="BH437" s="121"/>
      <c r="BI437" s="122"/>
      <c r="BJ437" s="123"/>
      <c r="BK437" s="121"/>
      <c r="BL437" s="124"/>
    </row>
    <row r="438" spans="1:64" ht="29.1" customHeight="1">
      <c r="A438" t="s">
        <v>967</v>
      </c>
      <c r="B438" s="16"/>
      <c r="C438" s="80"/>
      <c r="D438" s="71"/>
      <c r="E438" s="66"/>
      <c r="F438" s="69"/>
      <c r="G438" s="33"/>
      <c r="H438" s="63"/>
      <c r="I438" s="75"/>
      <c r="J438" s="80"/>
      <c r="K438" s="71"/>
      <c r="L438" s="66"/>
      <c r="M438" s="69"/>
      <c r="N438" s="33"/>
      <c r="O438" s="63"/>
      <c r="P438" s="75"/>
      <c r="Q438" s="80"/>
      <c r="R438" s="71"/>
      <c r="S438" s="66"/>
      <c r="T438" s="69"/>
      <c r="U438" s="33"/>
      <c r="V438" s="63"/>
      <c r="W438" s="75"/>
      <c r="X438" s="80"/>
      <c r="Y438" s="71"/>
      <c r="Z438" s="66"/>
      <c r="AA438" s="69"/>
      <c r="AB438" s="33"/>
      <c r="AC438" s="63"/>
      <c r="AD438" s="75"/>
      <c r="AE438" s="80"/>
      <c r="AF438" s="71"/>
      <c r="AG438" s="66"/>
      <c r="AH438" s="69"/>
      <c r="AI438" s="33"/>
      <c r="AJ438" s="63"/>
      <c r="AK438" s="75"/>
      <c r="AL438" s="80"/>
      <c r="AM438" s="71"/>
      <c r="AN438" s="66"/>
      <c r="AO438" s="69"/>
      <c r="AP438" s="33"/>
      <c r="AQ438" s="63"/>
      <c r="AR438" s="75"/>
      <c r="AT438" s="90"/>
      <c r="AU438" s="90"/>
      <c r="AW438" s="118"/>
      <c r="AX438" s="119"/>
      <c r="AY438" s="120"/>
      <c r="AZ438" s="121"/>
      <c r="BA438" s="122"/>
      <c r="BB438" s="123"/>
      <c r="BC438" s="124"/>
      <c r="BD438" s="113"/>
      <c r="BE438" s="118"/>
      <c r="BF438" s="119"/>
      <c r="BG438" s="120"/>
      <c r="BH438" s="121"/>
      <c r="BI438" s="122"/>
      <c r="BJ438" s="123"/>
      <c r="BK438" s="121"/>
      <c r="BL438" s="124"/>
    </row>
    <row r="439" spans="1:64" ht="29.1" customHeight="1">
      <c r="A439" t="s">
        <v>967</v>
      </c>
      <c r="B439" s="16"/>
      <c r="C439" s="64"/>
      <c r="D439" s="71"/>
      <c r="E439" s="66"/>
      <c r="F439" s="32" t="s">
        <v>68</v>
      </c>
      <c r="G439" s="33">
        <f>SUM(G427:G437)</f>
        <v>0</v>
      </c>
      <c r="H439" s="262">
        <f>SUM(H427:H437)</f>
        <v>0</v>
      </c>
      <c r="I439" s="263"/>
      <c r="J439" s="76"/>
      <c r="K439" s="71"/>
      <c r="L439" s="66"/>
      <c r="M439" s="32" t="s">
        <v>68</v>
      </c>
      <c r="N439" s="33">
        <f>SUM(N427:N437)</f>
        <v>0</v>
      </c>
      <c r="O439" s="262">
        <f>SUM(O427:O437)</f>
        <v>0</v>
      </c>
      <c r="P439" s="263"/>
      <c r="Q439" s="76"/>
      <c r="R439" s="71" t="s">
        <v>29</v>
      </c>
      <c r="S439" s="66"/>
      <c r="T439" s="32" t="s">
        <v>68</v>
      </c>
      <c r="U439" s="33">
        <f>SUM(U427:U437)</f>
        <v>1300</v>
      </c>
      <c r="V439" s="262">
        <f>SUM(V427:V437)</f>
        <v>0</v>
      </c>
      <c r="W439" s="263"/>
      <c r="X439" s="76"/>
      <c r="Y439" s="71" t="s">
        <v>29</v>
      </c>
      <c r="Z439" s="66"/>
      <c r="AA439" s="32" t="s">
        <v>68</v>
      </c>
      <c r="AB439" s="33">
        <f>SUM(AB427:AB437)</f>
        <v>7350</v>
      </c>
      <c r="AC439" s="262">
        <f>SUM(AC427:AC437)</f>
        <v>0</v>
      </c>
      <c r="AD439" s="263"/>
      <c r="AE439" s="76"/>
      <c r="AF439" s="71" t="s">
        <v>29</v>
      </c>
      <c r="AG439" s="66"/>
      <c r="AH439" s="32" t="s">
        <v>68</v>
      </c>
      <c r="AI439" s="33">
        <f>SUM(AI427:AI437)</f>
        <v>300</v>
      </c>
      <c r="AJ439" s="262">
        <f>SUM(AJ427:AJ437)</f>
        <v>0</v>
      </c>
      <c r="AK439" s="263"/>
      <c r="AL439" s="76"/>
      <c r="AM439" s="71" t="s">
        <v>29</v>
      </c>
      <c r="AN439" s="66"/>
      <c r="AO439" s="32" t="s">
        <v>496</v>
      </c>
      <c r="AP439" s="33">
        <f>SUM(AP427:AP437)</f>
        <v>0</v>
      </c>
      <c r="AQ439" s="262">
        <f>SUM(AQ427:AQ437)</f>
        <v>0</v>
      </c>
      <c r="AR439" s="263"/>
      <c r="AT439" s="90"/>
      <c r="AU439" s="90"/>
      <c r="AW439" s="118"/>
      <c r="AX439" s="119"/>
      <c r="AY439" s="120"/>
      <c r="AZ439" s="121"/>
      <c r="BA439" s="122"/>
      <c r="BB439" s="123"/>
      <c r="BC439" s="124"/>
      <c r="BD439" s="113"/>
      <c r="BE439" s="118"/>
      <c r="BF439" s="119"/>
      <c r="BG439" s="120"/>
      <c r="BH439" s="121"/>
      <c r="BI439" s="122"/>
      <c r="BJ439" s="123"/>
      <c r="BK439" s="121"/>
      <c r="BL439" s="124"/>
    </row>
    <row r="440" spans="1:64" ht="29.1" customHeight="1">
      <c r="A440" t="s">
        <v>967</v>
      </c>
      <c r="B440" s="16"/>
      <c r="C440" s="80"/>
      <c r="D440" s="71"/>
      <c r="E440" s="66"/>
      <c r="F440" s="69"/>
      <c r="G440" s="33"/>
      <c r="H440" s="63"/>
      <c r="I440" s="75"/>
      <c r="J440" s="80"/>
      <c r="K440" s="71"/>
      <c r="L440" s="66"/>
      <c r="M440" s="69"/>
      <c r="N440" s="33"/>
      <c r="O440" s="63"/>
      <c r="P440" s="75"/>
      <c r="Q440" s="80"/>
      <c r="R440" s="71"/>
      <c r="S440" s="66"/>
      <c r="T440" s="69"/>
      <c r="U440" s="33"/>
      <c r="V440" s="63"/>
      <c r="W440" s="75"/>
      <c r="X440" s="80"/>
      <c r="Y440" s="71"/>
      <c r="Z440" s="66"/>
      <c r="AA440" s="69"/>
      <c r="AB440" s="33"/>
      <c r="AC440" s="63"/>
      <c r="AD440" s="75"/>
      <c r="AE440" s="80"/>
      <c r="AF440" s="71"/>
      <c r="AG440" s="66"/>
      <c r="AH440" s="69"/>
      <c r="AI440" s="33"/>
      <c r="AJ440" s="63"/>
      <c r="AK440" s="75"/>
      <c r="AL440" s="80"/>
      <c r="AM440" s="71"/>
      <c r="AN440" s="66"/>
      <c r="AO440" s="69"/>
      <c r="AP440" s="33"/>
      <c r="AQ440" s="63"/>
      <c r="AR440" s="75"/>
      <c r="AT440" s="90"/>
      <c r="AU440" s="90"/>
      <c r="AW440" s="118"/>
      <c r="AX440" s="119"/>
      <c r="AY440" s="120"/>
      <c r="AZ440" s="121"/>
      <c r="BA440" s="122"/>
      <c r="BB440" s="123"/>
      <c r="BC440" s="124"/>
      <c r="BD440" s="113"/>
      <c r="BE440" s="118"/>
      <c r="BF440" s="119"/>
      <c r="BG440" s="120"/>
      <c r="BH440" s="121"/>
      <c r="BI440" s="122"/>
      <c r="BJ440" s="123"/>
      <c r="BK440" s="121"/>
      <c r="BL440" s="124"/>
    </row>
    <row r="441" spans="1:64" ht="29.1" customHeight="1">
      <c r="A441" t="s">
        <v>967</v>
      </c>
      <c r="B441" s="16"/>
      <c r="C441" s="80"/>
      <c r="D441" s="71"/>
      <c r="E441" s="66"/>
      <c r="F441" s="69"/>
      <c r="G441" s="33"/>
      <c r="H441" s="63"/>
      <c r="I441" s="75"/>
      <c r="J441" s="80"/>
      <c r="K441" s="71"/>
      <c r="L441" s="66"/>
      <c r="M441" s="69"/>
      <c r="N441" s="33"/>
      <c r="O441" s="63"/>
      <c r="P441" s="75"/>
      <c r="Q441" s="80"/>
      <c r="R441" s="71"/>
      <c r="S441" s="66"/>
      <c r="T441" s="69"/>
      <c r="U441" s="33"/>
      <c r="V441" s="63"/>
      <c r="W441" s="75"/>
      <c r="X441" s="80"/>
      <c r="Y441" s="71"/>
      <c r="Z441" s="66"/>
      <c r="AA441" s="69"/>
      <c r="AB441" s="33"/>
      <c r="AC441" s="63"/>
      <c r="AD441" s="75"/>
      <c r="AE441" s="80"/>
      <c r="AF441" s="71"/>
      <c r="AG441" s="66"/>
      <c r="AH441" s="69"/>
      <c r="AI441" s="33"/>
      <c r="AJ441" s="63"/>
      <c r="AK441" s="75"/>
      <c r="AL441" s="80"/>
      <c r="AM441" s="71"/>
      <c r="AN441" s="66"/>
      <c r="AO441" s="69"/>
      <c r="AP441" s="33"/>
      <c r="AQ441" s="63"/>
      <c r="AR441" s="75"/>
      <c r="AT441" s="90"/>
      <c r="AU441" s="90"/>
      <c r="AW441" s="118"/>
      <c r="AX441" s="119"/>
      <c r="AY441" s="120"/>
      <c r="AZ441" s="121"/>
      <c r="BA441" s="122"/>
      <c r="BB441" s="123"/>
      <c r="BC441" s="124"/>
      <c r="BD441" s="113"/>
      <c r="BE441" s="118"/>
      <c r="BF441" s="119"/>
      <c r="BG441" s="120"/>
      <c r="BH441" s="121"/>
      <c r="BI441" s="122"/>
      <c r="BJ441" s="123"/>
      <c r="BK441" s="121"/>
      <c r="BL441" s="124"/>
    </row>
    <row r="442" spans="1:64" ht="29.1" customHeight="1">
      <c r="A442" t="s">
        <v>967</v>
      </c>
      <c r="B442" s="16"/>
      <c r="C442" s="80"/>
      <c r="D442" s="71"/>
      <c r="E442" s="66"/>
      <c r="F442" s="69"/>
      <c r="G442" s="33"/>
      <c r="H442" s="63"/>
      <c r="I442" s="75"/>
      <c r="J442" s="80"/>
      <c r="K442" s="71"/>
      <c r="L442" s="66"/>
      <c r="M442" s="69"/>
      <c r="N442" s="33"/>
      <c r="O442" s="63"/>
      <c r="P442" s="75"/>
      <c r="Q442" s="80"/>
      <c r="R442" s="71"/>
      <c r="S442" s="66"/>
      <c r="T442" s="69"/>
      <c r="U442" s="33"/>
      <c r="V442" s="63"/>
      <c r="W442" s="75"/>
      <c r="X442" s="80"/>
      <c r="Y442" s="71"/>
      <c r="Z442" s="66"/>
      <c r="AA442" s="69"/>
      <c r="AB442" s="33"/>
      <c r="AC442" s="63"/>
      <c r="AD442" s="75"/>
      <c r="AE442" s="80"/>
      <c r="AF442" s="71"/>
      <c r="AG442" s="66"/>
      <c r="AH442" s="69"/>
      <c r="AI442" s="33"/>
      <c r="AJ442" s="63"/>
      <c r="AK442" s="75"/>
      <c r="AL442" s="279" t="s">
        <v>503</v>
      </c>
      <c r="AM442" s="280"/>
      <c r="AN442" s="280"/>
      <c r="AO442" s="280"/>
      <c r="AP442" s="280"/>
      <c r="AQ442" s="280"/>
      <c r="AR442" s="281"/>
      <c r="AT442" s="90"/>
      <c r="AU442" s="90"/>
      <c r="AW442" s="118"/>
      <c r="AX442" s="119"/>
      <c r="AY442" s="120"/>
      <c r="AZ442" s="121"/>
      <c r="BA442" s="122"/>
      <c r="BB442" s="123"/>
      <c r="BC442" s="124"/>
      <c r="BD442" s="113"/>
      <c r="BE442" s="118"/>
      <c r="BF442" s="119"/>
      <c r="BG442" s="120"/>
      <c r="BH442" s="121"/>
      <c r="BI442" s="122"/>
      <c r="BJ442" s="123"/>
      <c r="BK442" s="121"/>
      <c r="BL442" s="124"/>
    </row>
    <row r="443" spans="1:64" ht="29.1" customHeight="1">
      <c r="A443" t="s">
        <v>967</v>
      </c>
      <c r="B443" s="16"/>
      <c r="C443" s="80"/>
      <c r="D443" s="71"/>
      <c r="E443" s="66"/>
      <c r="F443" s="69"/>
      <c r="G443" s="33"/>
      <c r="H443" s="63"/>
      <c r="I443" s="75"/>
      <c r="J443" s="80"/>
      <c r="K443" s="71"/>
      <c r="L443" s="66"/>
      <c r="M443" s="69"/>
      <c r="N443" s="33"/>
      <c r="O443" s="63"/>
      <c r="P443" s="75"/>
      <c r="Q443" s="80"/>
      <c r="R443" s="71"/>
      <c r="S443" s="66"/>
      <c r="T443" s="69"/>
      <c r="U443" s="33"/>
      <c r="V443" s="63"/>
      <c r="W443" s="75"/>
      <c r="X443" s="80"/>
      <c r="Y443" s="71"/>
      <c r="Z443" s="66"/>
      <c r="AA443" s="69"/>
      <c r="AB443" s="33"/>
      <c r="AC443" s="63"/>
      <c r="AD443" s="75"/>
      <c r="AE443" s="80"/>
      <c r="AF443" s="71"/>
      <c r="AG443" s="66"/>
      <c r="AH443" s="69"/>
      <c r="AI443" s="33"/>
      <c r="AJ443" s="63"/>
      <c r="AK443" s="75"/>
      <c r="AL443" s="101" t="s">
        <v>5</v>
      </c>
      <c r="AM443" s="71" t="s">
        <v>883</v>
      </c>
      <c r="AN443" s="66" t="s">
        <v>10</v>
      </c>
      <c r="AO443" s="47" t="s">
        <v>1188</v>
      </c>
      <c r="AP443" s="33">
        <v>1200</v>
      </c>
      <c r="AQ443" s="73">
        <v>0</v>
      </c>
      <c r="AR443" s="68" t="s">
        <v>29</v>
      </c>
      <c r="AT443" s="90"/>
      <c r="AU443" s="90"/>
      <c r="AW443" s="118"/>
      <c r="AX443" s="119"/>
      <c r="AY443" s="120"/>
      <c r="AZ443" s="121"/>
      <c r="BA443" s="122"/>
      <c r="BB443" s="123"/>
      <c r="BC443" s="124"/>
      <c r="BD443" s="113"/>
      <c r="BE443" s="118"/>
      <c r="BF443" s="119"/>
      <c r="BG443" s="120"/>
      <c r="BH443" s="121"/>
      <c r="BI443" s="122"/>
      <c r="BJ443" s="123"/>
      <c r="BK443" s="121"/>
      <c r="BL443" s="124"/>
    </row>
    <row r="444" spans="1:64" ht="29.1" customHeight="1">
      <c r="A444" t="s">
        <v>967</v>
      </c>
      <c r="B444" s="16"/>
      <c r="C444" s="80"/>
      <c r="D444" s="71"/>
      <c r="E444" s="66"/>
      <c r="F444" s="69"/>
      <c r="G444" s="33"/>
      <c r="H444" s="63"/>
      <c r="I444" s="75"/>
      <c r="J444" s="80"/>
      <c r="K444" s="71"/>
      <c r="L444" s="66"/>
      <c r="M444" s="69"/>
      <c r="N444" s="33"/>
      <c r="O444" s="63"/>
      <c r="P444" s="75"/>
      <c r="Q444" s="80"/>
      <c r="R444" s="71"/>
      <c r="S444" s="66"/>
      <c r="T444" s="69"/>
      <c r="U444" s="33"/>
      <c r="V444" s="63"/>
      <c r="W444" s="75"/>
      <c r="X444" s="80"/>
      <c r="Y444" s="71"/>
      <c r="Z444" s="66"/>
      <c r="AA444" s="69"/>
      <c r="AB444" s="33"/>
      <c r="AC444" s="63"/>
      <c r="AD444" s="75"/>
      <c r="AE444" s="80"/>
      <c r="AF444" s="71"/>
      <c r="AG444" s="66"/>
      <c r="AH444" s="69"/>
      <c r="AI444" s="33"/>
      <c r="AJ444" s="63"/>
      <c r="AK444" s="75"/>
      <c r="AL444" s="101" t="s">
        <v>5</v>
      </c>
      <c r="AM444" s="71" t="s">
        <v>883</v>
      </c>
      <c r="AN444" s="66" t="s">
        <v>304</v>
      </c>
      <c r="AO444" s="47" t="s">
        <v>1135</v>
      </c>
      <c r="AP444" s="33">
        <v>500</v>
      </c>
      <c r="AQ444" s="73">
        <v>0</v>
      </c>
      <c r="AR444" s="68" t="s">
        <v>29</v>
      </c>
      <c r="AT444" s="90"/>
      <c r="AU444" s="90"/>
      <c r="AW444" s="118"/>
      <c r="AX444" s="119"/>
      <c r="AY444" s="120"/>
      <c r="AZ444" s="121"/>
      <c r="BA444" s="122"/>
      <c r="BB444" s="123"/>
      <c r="BC444" s="124"/>
      <c r="BD444" s="113"/>
      <c r="BE444" s="118"/>
      <c r="BF444" s="119"/>
      <c r="BG444" s="120"/>
      <c r="BH444" s="121"/>
      <c r="BI444" s="122"/>
      <c r="BJ444" s="123"/>
      <c r="BK444" s="121"/>
      <c r="BL444" s="124"/>
    </row>
    <row r="445" spans="1:64" ht="29.1" customHeight="1">
      <c r="A445" t="s">
        <v>967</v>
      </c>
      <c r="B445" s="16"/>
      <c r="C445" s="80"/>
      <c r="D445" s="71"/>
      <c r="E445" s="66"/>
      <c r="F445" s="69"/>
      <c r="G445" s="33"/>
      <c r="H445" s="63"/>
      <c r="I445" s="75"/>
      <c r="J445" s="80"/>
      <c r="K445" s="71"/>
      <c r="L445" s="66"/>
      <c r="M445" s="69"/>
      <c r="N445" s="33"/>
      <c r="O445" s="63"/>
      <c r="P445" s="75"/>
      <c r="Q445" s="80"/>
      <c r="R445" s="71"/>
      <c r="S445" s="66"/>
      <c r="T445" s="69"/>
      <c r="U445" s="33"/>
      <c r="V445" s="63"/>
      <c r="W445" s="75"/>
      <c r="X445" s="80"/>
      <c r="Y445" s="71"/>
      <c r="Z445" s="66"/>
      <c r="AA445" s="69"/>
      <c r="AB445" s="33"/>
      <c r="AC445" s="63"/>
      <c r="AD445" s="75"/>
      <c r="AE445" s="80"/>
      <c r="AF445" s="71"/>
      <c r="AG445" s="66"/>
      <c r="AH445" s="69"/>
      <c r="AI445" s="33"/>
      <c r="AJ445" s="63"/>
      <c r="AK445" s="75"/>
      <c r="AL445" s="80"/>
      <c r="AM445" s="71"/>
      <c r="AN445" s="66"/>
      <c r="AO445" s="69"/>
      <c r="AP445" s="33"/>
      <c r="AQ445" s="63"/>
      <c r="AR445" s="75"/>
      <c r="AT445" s="90"/>
      <c r="AU445" s="90"/>
      <c r="AW445" s="118"/>
      <c r="AX445" s="119"/>
      <c r="AY445" s="120"/>
      <c r="AZ445" s="121"/>
      <c r="BA445" s="122"/>
      <c r="BB445" s="123"/>
      <c r="BC445" s="124"/>
      <c r="BD445" s="113"/>
      <c r="BE445" s="118"/>
      <c r="BF445" s="119"/>
      <c r="BG445" s="120"/>
      <c r="BH445" s="121"/>
      <c r="BI445" s="122"/>
      <c r="BJ445" s="123"/>
      <c r="BK445" s="121"/>
      <c r="BL445" s="124"/>
    </row>
    <row r="446" spans="1:64" ht="29.1" customHeight="1">
      <c r="A446" t="s">
        <v>967</v>
      </c>
      <c r="B446" s="34">
        <f>SUM(G439,N439,U439,AP439,AB439,AI439,AP446)</f>
        <v>10650</v>
      </c>
      <c r="C446" s="80"/>
      <c r="D446" s="71"/>
      <c r="E446" s="66"/>
      <c r="F446" s="69"/>
      <c r="G446" s="33"/>
      <c r="H446" s="63"/>
      <c r="I446" s="75"/>
      <c r="J446" s="80"/>
      <c r="K446" s="71"/>
      <c r="L446" s="66"/>
      <c r="M446" s="69"/>
      <c r="N446" s="33"/>
      <c r="O446" s="63"/>
      <c r="P446" s="75"/>
      <c r="Q446" s="80"/>
      <c r="R446" s="71"/>
      <c r="S446" s="66"/>
      <c r="T446" s="69"/>
      <c r="U446" s="33"/>
      <c r="V446" s="63"/>
      <c r="W446" s="75"/>
      <c r="X446" s="80"/>
      <c r="Y446" s="71"/>
      <c r="Z446" s="66"/>
      <c r="AA446" s="69"/>
      <c r="AB446" s="33"/>
      <c r="AC446" s="63"/>
      <c r="AD446" s="75"/>
      <c r="AE446" s="80"/>
      <c r="AF446" s="71"/>
      <c r="AG446" s="66"/>
      <c r="AH446" s="69"/>
      <c r="AI446" s="33"/>
      <c r="AJ446" s="63"/>
      <c r="AK446" s="75"/>
      <c r="AL446" s="76"/>
      <c r="AM446" s="71" t="s">
        <v>29</v>
      </c>
      <c r="AN446" s="66"/>
      <c r="AO446" s="32" t="s">
        <v>776</v>
      </c>
      <c r="AP446" s="33">
        <f>SUM(AP443:AP444)</f>
        <v>1700</v>
      </c>
      <c r="AQ446" s="262">
        <f>SUM(AQ443:AQ444)</f>
        <v>0</v>
      </c>
      <c r="AR446" s="263"/>
      <c r="AT446" s="91"/>
      <c r="AU446" s="91">
        <f>SUM(BE446:BL446)</f>
        <v>0</v>
      </c>
      <c r="AW446" s="118"/>
      <c r="AX446" s="119"/>
      <c r="AY446" s="120"/>
      <c r="AZ446" s="121"/>
      <c r="BA446" s="122"/>
      <c r="BB446" s="123"/>
      <c r="BC446" s="124"/>
      <c r="BD446" s="113"/>
      <c r="BE446" s="118"/>
      <c r="BF446" s="119"/>
      <c r="BG446" s="120">
        <f>COUNTIF(V427:V429,{"&gt;0","&lt;0"})</f>
        <v>0</v>
      </c>
      <c r="BH446" s="121">
        <f>SUM(COUNTIF(AC427:AC433,{"&gt;0","&lt;0"}),COUNTIF(AC435,{"&gt;0","&lt;0"}))</f>
        <v>0</v>
      </c>
      <c r="BI446" s="122"/>
      <c r="BJ446" s="123">
        <f>COUNTIF(AQ443:AQ444,{"&gt;0","&lt;0"})</f>
        <v>0</v>
      </c>
      <c r="BK446" s="121"/>
      <c r="BL446" s="124">
        <f>SUM(BL427:BL428)</f>
        <v>0</v>
      </c>
    </row>
    <row r="447" spans="1:64" ht="29.1" customHeight="1">
      <c r="A447" t="s">
        <v>967</v>
      </c>
      <c r="B447" s="16"/>
      <c r="C447" s="80"/>
      <c r="D447" s="71"/>
      <c r="E447" s="66"/>
      <c r="F447" s="69"/>
      <c r="G447" s="33"/>
      <c r="H447" s="63"/>
      <c r="I447" s="75"/>
      <c r="J447" s="80"/>
      <c r="K447" s="71"/>
      <c r="L447" s="66"/>
      <c r="M447" s="69"/>
      <c r="N447" s="33"/>
      <c r="O447" s="63"/>
      <c r="P447" s="75"/>
      <c r="Q447" s="80"/>
      <c r="R447" s="71"/>
      <c r="S447" s="66"/>
      <c r="T447" s="69"/>
      <c r="U447" s="33"/>
      <c r="V447" s="63"/>
      <c r="W447" s="75"/>
      <c r="X447" s="80"/>
      <c r="Y447" s="71"/>
      <c r="Z447" s="66"/>
      <c r="AA447" s="69"/>
      <c r="AB447" s="33"/>
      <c r="AC447" s="63"/>
      <c r="AD447" s="75"/>
      <c r="AE447" s="80"/>
      <c r="AF447" s="71"/>
      <c r="AG447" s="66"/>
      <c r="AH447" s="69"/>
      <c r="AI447" s="33"/>
      <c r="AJ447" s="63"/>
      <c r="AK447" s="75"/>
      <c r="AL447" s="80"/>
      <c r="AM447" s="71"/>
      <c r="AN447" s="66"/>
      <c r="AO447" s="69"/>
      <c r="AP447" s="33"/>
      <c r="AQ447" s="63"/>
      <c r="AR447" s="75"/>
      <c r="AT447" s="90"/>
      <c r="AU447" s="90"/>
      <c r="AW447" s="118"/>
      <c r="AX447" s="119"/>
      <c r="AY447" s="120"/>
      <c r="AZ447" s="121"/>
      <c r="BA447" s="122"/>
      <c r="BB447" s="123"/>
      <c r="BC447" s="124"/>
      <c r="BD447" s="113"/>
      <c r="BE447" s="118"/>
      <c r="BF447" s="119"/>
      <c r="BG447" s="120"/>
      <c r="BH447" s="121"/>
      <c r="BI447" s="122"/>
      <c r="BJ447" s="123"/>
      <c r="BK447" s="121"/>
      <c r="BL447" s="124"/>
    </row>
    <row r="448" spans="1:64" ht="29.1" customHeight="1">
      <c r="A448" t="s">
        <v>967</v>
      </c>
      <c r="B448" s="16"/>
      <c r="C448" s="80"/>
      <c r="D448" s="71"/>
      <c r="E448" s="66"/>
      <c r="F448" s="69"/>
      <c r="G448" s="33"/>
      <c r="H448" s="63"/>
      <c r="I448" s="75"/>
      <c r="J448" s="80"/>
      <c r="K448" s="71"/>
      <c r="L448" s="66"/>
      <c r="M448" s="69"/>
      <c r="N448" s="33"/>
      <c r="O448" s="63"/>
      <c r="P448" s="75"/>
      <c r="Q448" s="80"/>
      <c r="R448" s="71"/>
      <c r="S448" s="66"/>
      <c r="T448" s="69"/>
      <c r="U448" s="33"/>
      <c r="V448" s="63"/>
      <c r="W448" s="75"/>
      <c r="X448" s="80"/>
      <c r="Y448" s="71"/>
      <c r="Z448" s="66"/>
      <c r="AA448" s="69"/>
      <c r="AB448" s="33"/>
      <c r="AC448" s="63"/>
      <c r="AD448" s="75"/>
      <c r="AE448" s="80"/>
      <c r="AF448" s="71"/>
      <c r="AG448" s="66"/>
      <c r="AH448" s="69"/>
      <c r="AI448" s="33"/>
      <c r="AJ448" s="63"/>
      <c r="AK448" s="75"/>
      <c r="AL448" s="80"/>
      <c r="AM448" s="71"/>
      <c r="AN448" s="66"/>
      <c r="AO448" s="69"/>
      <c r="AP448" s="33"/>
      <c r="AQ448" s="63"/>
      <c r="AR448" s="75"/>
      <c r="AT448" s="90"/>
      <c r="AU448" s="90"/>
      <c r="AW448" s="118"/>
      <c r="AX448" s="119"/>
      <c r="AY448" s="120"/>
      <c r="AZ448" s="121"/>
      <c r="BA448" s="122"/>
      <c r="BB448" s="123"/>
      <c r="BC448" s="124"/>
      <c r="BD448" s="113"/>
      <c r="BE448" s="118"/>
      <c r="BF448" s="119"/>
      <c r="BG448" s="120"/>
      <c r="BH448" s="121"/>
      <c r="BI448" s="122"/>
      <c r="BJ448" s="123"/>
      <c r="BK448" s="121"/>
      <c r="BL448" s="124"/>
    </row>
    <row r="449" spans="1:64" ht="29.1" customHeight="1">
      <c r="A449" t="s">
        <v>967</v>
      </c>
      <c r="B449" s="16"/>
      <c r="C449" s="80"/>
      <c r="D449" s="71"/>
      <c r="E449" s="66"/>
      <c r="F449" s="69"/>
      <c r="G449" s="33"/>
      <c r="H449" s="63"/>
      <c r="I449" s="75"/>
      <c r="J449" s="80"/>
      <c r="K449" s="71"/>
      <c r="L449" s="66"/>
      <c r="M449" s="69"/>
      <c r="N449" s="33"/>
      <c r="O449" s="63"/>
      <c r="P449" s="75"/>
      <c r="Q449" s="80"/>
      <c r="R449" s="71"/>
      <c r="S449" s="66"/>
      <c r="T449" s="69"/>
      <c r="U449" s="33"/>
      <c r="V449" s="63"/>
      <c r="W449" s="75"/>
      <c r="X449" s="80"/>
      <c r="Y449" s="71"/>
      <c r="Z449" s="66"/>
      <c r="AA449" s="69"/>
      <c r="AB449" s="33"/>
      <c r="AC449" s="63"/>
      <c r="AD449" s="75"/>
      <c r="AE449" s="80"/>
      <c r="AF449" s="71"/>
      <c r="AG449" s="66"/>
      <c r="AH449" s="69"/>
      <c r="AI449" s="33"/>
      <c r="AJ449" s="63"/>
      <c r="AK449" s="75"/>
      <c r="AL449" s="80"/>
      <c r="AM449" s="71"/>
      <c r="AN449" s="66"/>
      <c r="AO449" s="69"/>
      <c r="AP449" s="33"/>
      <c r="AQ449" s="63"/>
      <c r="AR449" s="75"/>
      <c r="AT449" s="90"/>
      <c r="AU449" s="90"/>
      <c r="AW449" s="118"/>
      <c r="AX449" s="119"/>
      <c r="AY449" s="120"/>
      <c r="AZ449" s="121"/>
      <c r="BA449" s="122"/>
      <c r="BB449" s="123"/>
      <c r="BC449" s="124"/>
      <c r="BD449" s="113"/>
      <c r="BE449" s="118"/>
      <c r="BF449" s="119"/>
      <c r="BG449" s="120"/>
      <c r="BH449" s="121"/>
      <c r="BI449" s="122"/>
      <c r="BJ449" s="123"/>
      <c r="BK449" s="121"/>
      <c r="BL449" s="124"/>
    </row>
    <row r="450" spans="1:64" ht="29.1" customHeight="1">
      <c r="A450" t="s">
        <v>967</v>
      </c>
      <c r="B450" s="16"/>
      <c r="C450" s="80"/>
      <c r="D450" s="71"/>
      <c r="E450" s="66"/>
      <c r="F450" s="69"/>
      <c r="G450" s="33"/>
      <c r="H450" s="63"/>
      <c r="I450" s="75"/>
      <c r="J450" s="80"/>
      <c r="K450" s="71"/>
      <c r="L450" s="66"/>
      <c r="M450" s="69"/>
      <c r="N450" s="33"/>
      <c r="O450" s="63"/>
      <c r="P450" s="75"/>
      <c r="Q450" s="80"/>
      <c r="R450" s="71"/>
      <c r="S450" s="66"/>
      <c r="T450" s="69"/>
      <c r="U450" s="33"/>
      <c r="V450" s="63"/>
      <c r="W450" s="75"/>
      <c r="X450" s="80"/>
      <c r="Y450" s="71"/>
      <c r="Z450" s="66"/>
      <c r="AA450" s="69"/>
      <c r="AB450" s="33"/>
      <c r="AC450" s="63"/>
      <c r="AD450" s="75"/>
      <c r="AE450" s="80"/>
      <c r="AF450" s="71"/>
      <c r="AG450" s="66"/>
      <c r="AH450" s="69"/>
      <c r="AI450" s="33"/>
      <c r="AJ450" s="63"/>
      <c r="AK450" s="75"/>
      <c r="AL450" s="80"/>
      <c r="AM450" s="71"/>
      <c r="AN450" s="66"/>
      <c r="AO450" s="69"/>
      <c r="AP450" s="33"/>
      <c r="AQ450" s="63"/>
      <c r="AR450" s="75"/>
      <c r="AT450" s="90"/>
      <c r="AU450" s="90"/>
      <c r="AW450" s="118"/>
      <c r="AX450" s="119"/>
      <c r="AY450" s="120"/>
      <c r="AZ450" s="121"/>
      <c r="BA450" s="122"/>
      <c r="BB450" s="123"/>
      <c r="BC450" s="124"/>
      <c r="BD450" s="113"/>
      <c r="BE450" s="118"/>
      <c r="BF450" s="119"/>
      <c r="BG450" s="120"/>
      <c r="BH450" s="121"/>
      <c r="BI450" s="122"/>
      <c r="BJ450" s="123"/>
      <c r="BK450" s="121"/>
      <c r="BL450" s="124"/>
    </row>
    <row r="451" spans="1:64" ht="29.1" customHeight="1">
      <c r="A451" t="s">
        <v>967</v>
      </c>
      <c r="B451" s="16"/>
      <c r="C451" s="80"/>
      <c r="D451" s="71"/>
      <c r="E451" s="66"/>
      <c r="F451" s="69"/>
      <c r="G451" s="33"/>
      <c r="H451" s="63"/>
      <c r="I451" s="75"/>
      <c r="J451" s="80"/>
      <c r="K451" s="71"/>
      <c r="L451" s="66"/>
      <c r="M451" s="69"/>
      <c r="N451" s="33"/>
      <c r="O451" s="63"/>
      <c r="P451" s="75"/>
      <c r="Q451" s="80"/>
      <c r="R451" s="71"/>
      <c r="S451" s="66"/>
      <c r="T451" s="69"/>
      <c r="U451" s="33"/>
      <c r="V451" s="63"/>
      <c r="W451" s="75"/>
      <c r="X451" s="80"/>
      <c r="Y451" s="71"/>
      <c r="Z451" s="66"/>
      <c r="AA451" s="69"/>
      <c r="AB451" s="33"/>
      <c r="AC451" s="63"/>
      <c r="AD451" s="75"/>
      <c r="AE451" s="80"/>
      <c r="AF451" s="71"/>
      <c r="AG451" s="66"/>
      <c r="AH451" s="69"/>
      <c r="AI451" s="33"/>
      <c r="AJ451" s="63"/>
      <c r="AK451" s="75"/>
      <c r="AL451" s="80"/>
      <c r="AM451" s="71"/>
      <c r="AN451" s="66"/>
      <c r="AO451" s="69"/>
      <c r="AP451" s="33"/>
      <c r="AQ451" s="63"/>
      <c r="AR451" s="75"/>
      <c r="AT451" s="90"/>
      <c r="AU451" s="90"/>
      <c r="AW451" s="118"/>
      <c r="AX451" s="119"/>
      <c r="AY451" s="120"/>
      <c r="AZ451" s="121"/>
      <c r="BA451" s="122"/>
      <c r="BB451" s="123"/>
      <c r="BC451" s="124"/>
      <c r="BD451" s="113"/>
      <c r="BE451" s="118"/>
      <c r="BF451" s="119"/>
      <c r="BG451" s="120"/>
      <c r="BH451" s="121"/>
      <c r="BI451" s="122"/>
      <c r="BJ451" s="123"/>
      <c r="BK451" s="121"/>
      <c r="BL451" s="124"/>
    </row>
    <row r="452" spans="1:64" ht="29.1" customHeight="1">
      <c r="A452" t="s">
        <v>967</v>
      </c>
      <c r="B452" s="16"/>
      <c r="C452" s="80"/>
      <c r="D452" s="71"/>
      <c r="E452" s="66"/>
      <c r="F452" s="69"/>
      <c r="G452" s="33"/>
      <c r="H452" s="63"/>
      <c r="I452" s="75"/>
      <c r="J452" s="80"/>
      <c r="K452" s="71"/>
      <c r="L452" s="66"/>
      <c r="M452" s="69"/>
      <c r="N452" s="33"/>
      <c r="O452" s="63"/>
      <c r="P452" s="75"/>
      <c r="Q452" s="80"/>
      <c r="R452" s="71"/>
      <c r="S452" s="66"/>
      <c r="T452" s="69"/>
      <c r="U452" s="33"/>
      <c r="V452" s="63"/>
      <c r="W452" s="75"/>
      <c r="X452" s="80"/>
      <c r="Y452" s="71"/>
      <c r="Z452" s="66"/>
      <c r="AA452" s="69"/>
      <c r="AB452" s="33"/>
      <c r="AC452" s="63"/>
      <c r="AD452" s="75"/>
      <c r="AE452" s="80"/>
      <c r="AF452" s="71"/>
      <c r="AG452" s="66"/>
      <c r="AH452" s="69"/>
      <c r="AI452" s="33"/>
      <c r="AJ452" s="63"/>
      <c r="AK452" s="75"/>
      <c r="AL452" s="80"/>
      <c r="AM452" s="71"/>
      <c r="AN452" s="66"/>
      <c r="AO452" s="69"/>
      <c r="AP452" s="33"/>
      <c r="AQ452" s="63"/>
      <c r="AR452" s="75"/>
      <c r="AT452" s="90"/>
      <c r="AU452" s="90"/>
      <c r="AW452" s="118"/>
      <c r="AX452" s="119"/>
      <c r="AY452" s="120"/>
      <c r="AZ452" s="121"/>
      <c r="BA452" s="122"/>
      <c r="BB452" s="123"/>
      <c r="BC452" s="124"/>
      <c r="BD452" s="113"/>
      <c r="BE452" s="118"/>
      <c r="BF452" s="119"/>
      <c r="BG452" s="120"/>
      <c r="BH452" s="121"/>
      <c r="BI452" s="122"/>
      <c r="BJ452" s="123"/>
      <c r="BK452" s="121"/>
      <c r="BL452" s="124"/>
    </row>
    <row r="453" spans="1:64" ht="29.1" customHeight="1">
      <c r="A453" t="s">
        <v>967</v>
      </c>
      <c r="B453" s="16"/>
      <c r="C453" s="80"/>
      <c r="D453" s="71"/>
      <c r="E453" s="66"/>
      <c r="F453" s="69"/>
      <c r="G453" s="33"/>
      <c r="H453" s="63"/>
      <c r="I453" s="75"/>
      <c r="J453" s="80"/>
      <c r="K453" s="71"/>
      <c r="L453" s="66"/>
      <c r="M453" s="69"/>
      <c r="N453" s="33"/>
      <c r="O453" s="63"/>
      <c r="P453" s="75"/>
      <c r="Q453" s="80"/>
      <c r="R453" s="71"/>
      <c r="S453" s="66"/>
      <c r="T453" s="69"/>
      <c r="U453" s="33"/>
      <c r="V453" s="63"/>
      <c r="W453" s="75"/>
      <c r="X453" s="80"/>
      <c r="Y453" s="71"/>
      <c r="Z453" s="66"/>
      <c r="AA453" s="69"/>
      <c r="AB453" s="33"/>
      <c r="AC453" s="63"/>
      <c r="AD453" s="75"/>
      <c r="AE453" s="80"/>
      <c r="AF453" s="71"/>
      <c r="AG453" s="66"/>
      <c r="AH453" s="69"/>
      <c r="AI453" s="33"/>
      <c r="AJ453" s="63"/>
      <c r="AK453" s="75"/>
      <c r="AL453" s="80"/>
      <c r="AM453" s="71"/>
      <c r="AN453" s="66"/>
      <c r="AO453" s="69"/>
      <c r="AP453" s="33"/>
      <c r="AQ453" s="63"/>
      <c r="AR453" s="75"/>
      <c r="AT453" s="90"/>
      <c r="AU453" s="90"/>
      <c r="AW453" s="118"/>
      <c r="AX453" s="119"/>
      <c r="AY453" s="120"/>
      <c r="AZ453" s="121"/>
      <c r="BA453" s="122"/>
      <c r="BB453" s="123"/>
      <c r="BC453" s="124"/>
      <c r="BD453" s="113"/>
      <c r="BE453" s="118"/>
      <c r="BF453" s="119"/>
      <c r="BG453" s="120"/>
      <c r="BH453" s="121"/>
      <c r="BI453" s="122"/>
      <c r="BJ453" s="123"/>
      <c r="BK453" s="121"/>
      <c r="BL453" s="124"/>
    </row>
    <row r="454" spans="1:64" ht="29.1" customHeight="1">
      <c r="A454" t="s">
        <v>967</v>
      </c>
      <c r="B454" s="16"/>
      <c r="C454" s="80"/>
      <c r="D454" s="71"/>
      <c r="E454" s="66"/>
      <c r="F454" s="69"/>
      <c r="G454" s="33"/>
      <c r="H454" s="63"/>
      <c r="I454" s="75"/>
      <c r="J454" s="80"/>
      <c r="K454" s="71"/>
      <c r="L454" s="66"/>
      <c r="M454" s="69"/>
      <c r="N454" s="33"/>
      <c r="O454" s="63"/>
      <c r="P454" s="75"/>
      <c r="Q454" s="80"/>
      <c r="R454" s="71"/>
      <c r="S454" s="66"/>
      <c r="T454" s="69"/>
      <c r="U454" s="33"/>
      <c r="V454" s="63"/>
      <c r="W454" s="75"/>
      <c r="X454" s="80"/>
      <c r="Y454" s="71"/>
      <c r="Z454" s="66"/>
      <c r="AA454" s="69"/>
      <c r="AB454" s="33"/>
      <c r="AC454" s="63"/>
      <c r="AD454" s="75"/>
      <c r="AE454" s="80"/>
      <c r="AF454" s="71"/>
      <c r="AG454" s="66"/>
      <c r="AH454" s="69"/>
      <c r="AI454" s="33"/>
      <c r="AJ454" s="63"/>
      <c r="AK454" s="75"/>
      <c r="AL454" s="80"/>
      <c r="AM454" s="71"/>
      <c r="AN454" s="66"/>
      <c r="AO454" s="69"/>
      <c r="AP454" s="33"/>
      <c r="AQ454" s="63"/>
      <c r="AR454" s="75"/>
      <c r="AT454" s="90"/>
      <c r="AU454" s="90"/>
      <c r="AW454" s="118"/>
      <c r="AX454" s="119"/>
      <c r="AY454" s="120"/>
      <c r="AZ454" s="121"/>
      <c r="BA454" s="122"/>
      <c r="BB454" s="123"/>
      <c r="BC454" s="124"/>
      <c r="BD454" s="113"/>
      <c r="BE454" s="118"/>
      <c r="BF454" s="119"/>
      <c r="BG454" s="120"/>
      <c r="BH454" s="121"/>
      <c r="BI454" s="122"/>
      <c r="BJ454" s="123"/>
      <c r="BK454" s="121"/>
      <c r="BL454" s="124"/>
    </row>
    <row r="455" spans="1:64" ht="29.1" customHeight="1">
      <c r="A455" t="s">
        <v>967</v>
      </c>
      <c r="B455" s="16"/>
      <c r="C455" s="80"/>
      <c r="D455" s="71"/>
      <c r="E455" s="66"/>
      <c r="F455" s="69"/>
      <c r="G455" s="33"/>
      <c r="H455" s="63"/>
      <c r="I455" s="75"/>
      <c r="J455" s="80"/>
      <c r="K455" s="71"/>
      <c r="L455" s="66"/>
      <c r="M455" s="69"/>
      <c r="N455" s="33"/>
      <c r="O455" s="63"/>
      <c r="P455" s="75"/>
      <c r="Q455" s="80"/>
      <c r="R455" s="71"/>
      <c r="S455" s="66"/>
      <c r="T455" s="69"/>
      <c r="U455" s="33"/>
      <c r="V455" s="63"/>
      <c r="W455" s="75"/>
      <c r="X455" s="80"/>
      <c r="Y455" s="71"/>
      <c r="Z455" s="66"/>
      <c r="AA455" s="69"/>
      <c r="AB455" s="33"/>
      <c r="AC455" s="63"/>
      <c r="AD455" s="75"/>
      <c r="AE455" s="80"/>
      <c r="AF455" s="71"/>
      <c r="AG455" s="66"/>
      <c r="AH455" s="69"/>
      <c r="AI455" s="33"/>
      <c r="AJ455" s="63"/>
      <c r="AK455" s="75"/>
      <c r="AL455" s="80"/>
      <c r="AM455" s="71"/>
      <c r="AN455" s="66"/>
      <c r="AO455" s="69"/>
      <c r="AP455" s="33"/>
      <c r="AQ455" s="63"/>
      <c r="AR455" s="75"/>
      <c r="AT455" s="90"/>
      <c r="AU455" s="90"/>
      <c r="AW455" s="118"/>
      <c r="AX455" s="119"/>
      <c r="AY455" s="120"/>
      <c r="AZ455" s="121"/>
      <c r="BA455" s="122"/>
      <c r="BB455" s="123"/>
      <c r="BC455" s="124"/>
      <c r="BD455" s="113"/>
      <c r="BE455" s="118"/>
      <c r="BF455" s="119"/>
      <c r="BG455" s="120"/>
      <c r="BH455" s="121"/>
      <c r="BI455" s="122"/>
      <c r="BJ455" s="123"/>
      <c r="BK455" s="121"/>
      <c r="BL455" s="124"/>
    </row>
    <row r="456" spans="1:64" ht="29.1" customHeight="1">
      <c r="A456" t="s">
        <v>967</v>
      </c>
      <c r="B456" s="16"/>
      <c r="C456" s="80"/>
      <c r="D456" s="71"/>
      <c r="E456" s="66"/>
      <c r="F456" s="69"/>
      <c r="G456" s="33"/>
      <c r="H456" s="63"/>
      <c r="I456" s="75"/>
      <c r="J456" s="80"/>
      <c r="K456" s="71"/>
      <c r="L456" s="66"/>
      <c r="M456" s="69"/>
      <c r="N456" s="33"/>
      <c r="O456" s="63"/>
      <c r="P456" s="75"/>
      <c r="Q456" s="80"/>
      <c r="R456" s="71"/>
      <c r="S456" s="66"/>
      <c r="T456" s="69"/>
      <c r="U456" s="33"/>
      <c r="V456" s="63"/>
      <c r="W456" s="75"/>
      <c r="X456" s="80"/>
      <c r="Y456" s="71"/>
      <c r="Z456" s="66"/>
      <c r="AA456" s="69"/>
      <c r="AB456" s="33"/>
      <c r="AC456" s="63"/>
      <c r="AD456" s="75"/>
      <c r="AE456" s="80"/>
      <c r="AF456" s="71"/>
      <c r="AG456" s="66"/>
      <c r="AH456" s="69"/>
      <c r="AI456" s="33"/>
      <c r="AJ456" s="63"/>
      <c r="AK456" s="75"/>
      <c r="AL456" s="80"/>
      <c r="AM456" s="71"/>
      <c r="AN456" s="66"/>
      <c r="AO456" s="69"/>
      <c r="AP456" s="33"/>
      <c r="AQ456" s="63"/>
      <c r="AR456" s="75"/>
      <c r="AT456" s="90"/>
      <c r="AU456" s="90"/>
      <c r="AW456" s="118"/>
      <c r="AX456" s="119"/>
      <c r="AY456" s="120"/>
      <c r="AZ456" s="121"/>
      <c r="BA456" s="122"/>
      <c r="BB456" s="123"/>
      <c r="BC456" s="124"/>
      <c r="BD456" s="113"/>
      <c r="BE456" s="118"/>
      <c r="BF456" s="119"/>
      <c r="BG456" s="120"/>
      <c r="BH456" s="121"/>
      <c r="BI456" s="122"/>
      <c r="BJ456" s="123"/>
      <c r="BK456" s="121"/>
      <c r="BL456" s="124"/>
    </row>
    <row r="457" spans="1:64" ht="29.1" customHeight="1">
      <c r="A457" t="s">
        <v>967</v>
      </c>
      <c r="B457" s="16"/>
      <c r="C457" s="80"/>
      <c r="D457" s="71"/>
      <c r="E457" s="66"/>
      <c r="F457" s="69"/>
      <c r="G457" s="33"/>
      <c r="H457" s="63"/>
      <c r="I457" s="75"/>
      <c r="J457" s="80"/>
      <c r="K457" s="71"/>
      <c r="L457" s="66"/>
      <c r="M457" s="69"/>
      <c r="N457" s="33"/>
      <c r="O457" s="63"/>
      <c r="P457" s="75"/>
      <c r="Q457" s="80"/>
      <c r="R457" s="71"/>
      <c r="S457" s="66"/>
      <c r="T457" s="69"/>
      <c r="U457" s="33"/>
      <c r="V457" s="63"/>
      <c r="W457" s="75"/>
      <c r="X457" s="80"/>
      <c r="Y457" s="71"/>
      <c r="Z457" s="66"/>
      <c r="AA457" s="69"/>
      <c r="AB457" s="33"/>
      <c r="AC457" s="63"/>
      <c r="AD457" s="75"/>
      <c r="AE457" s="80"/>
      <c r="AF457" s="71"/>
      <c r="AG457" s="66"/>
      <c r="AH457" s="69"/>
      <c r="AI457" s="33"/>
      <c r="AJ457" s="63"/>
      <c r="AK457" s="75"/>
      <c r="AL457" s="80"/>
      <c r="AM457" s="71"/>
      <c r="AN457" s="66"/>
      <c r="AO457" s="69"/>
      <c r="AP457" s="33"/>
      <c r="AQ457" s="63"/>
      <c r="AR457" s="75"/>
      <c r="AT457" s="90"/>
      <c r="AU457" s="90"/>
      <c r="AW457" s="118"/>
      <c r="AX457" s="119"/>
      <c r="AY457" s="120"/>
      <c r="AZ457" s="121"/>
      <c r="BA457" s="122"/>
      <c r="BB457" s="123"/>
      <c r="BC457" s="124"/>
      <c r="BD457" s="113"/>
      <c r="BE457" s="118"/>
      <c r="BF457" s="119"/>
      <c r="BG457" s="120"/>
      <c r="BH457" s="121"/>
      <c r="BI457" s="122"/>
      <c r="BJ457" s="123"/>
      <c r="BK457" s="121"/>
      <c r="BL457" s="124"/>
    </row>
    <row r="458" spans="1:64" ht="29.1" customHeight="1">
      <c r="A458" t="s">
        <v>967</v>
      </c>
      <c r="B458" s="16"/>
      <c r="C458" s="80"/>
      <c r="D458" s="71"/>
      <c r="E458" s="66"/>
      <c r="F458" s="69"/>
      <c r="G458" s="33"/>
      <c r="H458" s="63"/>
      <c r="I458" s="75"/>
      <c r="J458" s="80"/>
      <c r="K458" s="71"/>
      <c r="L458" s="66"/>
      <c r="M458" s="69"/>
      <c r="N458" s="33"/>
      <c r="O458" s="63"/>
      <c r="P458" s="75"/>
      <c r="Q458" s="80"/>
      <c r="R458" s="71"/>
      <c r="S458" s="66"/>
      <c r="T458" s="69"/>
      <c r="U458" s="33"/>
      <c r="V458" s="63"/>
      <c r="W458" s="75"/>
      <c r="X458" s="80"/>
      <c r="Y458" s="71"/>
      <c r="Z458" s="66"/>
      <c r="AA458" s="69"/>
      <c r="AB458" s="33"/>
      <c r="AC458" s="63"/>
      <c r="AD458" s="75"/>
      <c r="AE458" s="80"/>
      <c r="AF458" s="71"/>
      <c r="AG458" s="66"/>
      <c r="AH458" s="69"/>
      <c r="AI458" s="33"/>
      <c r="AJ458" s="63"/>
      <c r="AK458" s="75"/>
      <c r="AL458" s="80"/>
      <c r="AM458" s="71"/>
      <c r="AN458" s="66"/>
      <c r="AO458" s="69"/>
      <c r="AP458" s="33"/>
      <c r="AQ458" s="63"/>
      <c r="AR458" s="75"/>
      <c r="AT458" s="90"/>
      <c r="AU458" s="90"/>
      <c r="AW458" s="118"/>
      <c r="AX458" s="119"/>
      <c r="AY458" s="120"/>
      <c r="AZ458" s="121"/>
      <c r="BA458" s="122"/>
      <c r="BB458" s="123"/>
      <c r="BC458" s="124"/>
      <c r="BD458" s="113"/>
      <c r="BE458" s="118"/>
      <c r="BF458" s="119"/>
      <c r="BG458" s="120"/>
      <c r="BH458" s="121"/>
      <c r="BI458" s="122"/>
      <c r="BJ458" s="123"/>
      <c r="BK458" s="121"/>
      <c r="BL458" s="124"/>
    </row>
    <row r="459" spans="1:64" ht="29.1" customHeight="1">
      <c r="A459" t="s">
        <v>967</v>
      </c>
      <c r="B459" s="16"/>
      <c r="C459" s="80"/>
      <c r="D459" s="71"/>
      <c r="E459" s="66"/>
      <c r="F459" s="69"/>
      <c r="G459" s="33"/>
      <c r="H459" s="63"/>
      <c r="I459" s="75"/>
      <c r="J459" s="80"/>
      <c r="K459" s="71"/>
      <c r="L459" s="66"/>
      <c r="M459" s="69"/>
      <c r="N459" s="33"/>
      <c r="O459" s="63"/>
      <c r="P459" s="75"/>
      <c r="Q459" s="80"/>
      <c r="R459" s="71"/>
      <c r="S459" s="66"/>
      <c r="T459" s="69"/>
      <c r="U459" s="33"/>
      <c r="V459" s="63"/>
      <c r="W459" s="75"/>
      <c r="X459" s="80"/>
      <c r="Y459" s="71"/>
      <c r="Z459" s="66"/>
      <c r="AA459" s="69"/>
      <c r="AB459" s="33"/>
      <c r="AC459" s="63"/>
      <c r="AD459" s="75"/>
      <c r="AE459" s="80"/>
      <c r="AF459" s="71"/>
      <c r="AG459" s="66"/>
      <c r="AH459" s="69"/>
      <c r="AI459" s="33"/>
      <c r="AJ459" s="63"/>
      <c r="AK459" s="75"/>
      <c r="AL459" s="80"/>
      <c r="AM459" s="71"/>
      <c r="AN459" s="66"/>
      <c r="AO459" s="69"/>
      <c r="AP459" s="33"/>
      <c r="AQ459" s="63"/>
      <c r="AR459" s="75"/>
      <c r="AT459" s="90"/>
      <c r="AU459" s="90"/>
      <c r="AW459" s="118"/>
      <c r="AX459" s="119"/>
      <c r="AY459" s="120"/>
      <c r="AZ459" s="121"/>
      <c r="BA459" s="122"/>
      <c r="BB459" s="123"/>
      <c r="BC459" s="124"/>
      <c r="BD459" s="113"/>
      <c r="BE459" s="118"/>
      <c r="BF459" s="119"/>
      <c r="BG459" s="120"/>
      <c r="BH459" s="121"/>
      <c r="BI459" s="122"/>
      <c r="BJ459" s="123"/>
      <c r="BK459" s="121"/>
      <c r="BL459" s="124"/>
    </row>
    <row r="460" spans="1:64" ht="29.1" customHeight="1">
      <c r="A460" t="s">
        <v>968</v>
      </c>
      <c r="B460" s="42" t="s">
        <v>22</v>
      </c>
      <c r="C460" s="43" t="s">
        <v>69</v>
      </c>
      <c r="D460" s="44" t="s">
        <v>69</v>
      </c>
      <c r="E460" s="45"/>
      <c r="F460" s="44"/>
      <c r="G460" s="81">
        <f>SUM(G439)</f>
        <v>0</v>
      </c>
      <c r="H460" s="282">
        <f>SUM(H439)</f>
        <v>0</v>
      </c>
      <c r="I460" s="216"/>
      <c r="J460" s="43"/>
      <c r="K460" s="44" t="s">
        <v>69</v>
      </c>
      <c r="L460" s="45"/>
      <c r="M460" s="44"/>
      <c r="N460" s="81">
        <f>SUM(N439)</f>
        <v>0</v>
      </c>
      <c r="O460" s="282">
        <f>SUM(O439)</f>
        <v>0</v>
      </c>
      <c r="P460" s="216"/>
      <c r="Q460" s="43"/>
      <c r="R460" s="72" t="s">
        <v>69</v>
      </c>
      <c r="S460" s="45"/>
      <c r="T460" s="44"/>
      <c r="U460" s="81">
        <f>SUM(U439)</f>
        <v>1300</v>
      </c>
      <c r="V460" s="282">
        <f>SUM(V439)</f>
        <v>0</v>
      </c>
      <c r="W460" s="216"/>
      <c r="X460" s="43"/>
      <c r="Y460" s="72" t="s">
        <v>69</v>
      </c>
      <c r="Z460" s="45"/>
      <c r="AA460" s="44"/>
      <c r="AB460" s="81">
        <f>SUM(AB439)</f>
        <v>7350</v>
      </c>
      <c r="AC460" s="282">
        <f>SUM(AC439)</f>
        <v>0</v>
      </c>
      <c r="AD460" s="216"/>
      <c r="AE460" s="283" t="s">
        <v>69</v>
      </c>
      <c r="AF460" s="280"/>
      <c r="AG460" s="280"/>
      <c r="AH460" s="281"/>
      <c r="AI460" s="81">
        <f>SUM(AI439)</f>
        <v>300</v>
      </c>
      <c r="AJ460" s="282">
        <f>SUM(AJ439)</f>
        <v>0</v>
      </c>
      <c r="AK460" s="216"/>
      <c r="AL460" s="43"/>
      <c r="AM460" s="72" t="s">
        <v>69</v>
      </c>
      <c r="AN460" s="45"/>
      <c r="AO460" s="44"/>
      <c r="AP460" s="81">
        <f>SUM(AP439,AP446)</f>
        <v>1700</v>
      </c>
      <c r="AQ460" s="282">
        <f>SUM(AQ439,AQ446)</f>
        <v>0</v>
      </c>
      <c r="AR460" s="216"/>
      <c r="AT460" s="90"/>
      <c r="AU460" s="90"/>
      <c r="AW460" s="118"/>
      <c r="AX460" s="119"/>
      <c r="AY460" s="120"/>
      <c r="AZ460" s="121"/>
      <c r="BA460" s="122"/>
      <c r="BB460" s="123"/>
      <c r="BC460" s="124"/>
      <c r="BD460" s="113"/>
      <c r="BE460" s="118"/>
      <c r="BF460" s="119"/>
      <c r="BG460" s="120"/>
      <c r="BH460" s="121"/>
      <c r="BI460" s="122"/>
      <c r="BJ460" s="123"/>
      <c r="BK460" s="121"/>
      <c r="BL460" s="124"/>
    </row>
    <row r="461" spans="1:64" ht="29.1" customHeight="1">
      <c r="A461" t="s">
        <v>968</v>
      </c>
      <c r="C461" t="s">
        <v>1191</v>
      </c>
      <c r="AL461" s="284" t="s">
        <v>490</v>
      </c>
      <c r="AM461" s="284"/>
      <c r="AN461" s="284"/>
      <c r="AO461" s="284"/>
      <c r="AP461" s="285">
        <f>SUM(H460,O460,V460,AQ460,AC460,AJ460)</f>
        <v>0</v>
      </c>
      <c r="AQ461" s="286"/>
      <c r="AR461" s="286"/>
      <c r="AT461" s="90"/>
      <c r="AU461" s="90"/>
      <c r="AW461" s="118"/>
      <c r="AX461" s="119"/>
      <c r="AY461" s="120"/>
      <c r="AZ461" s="121"/>
      <c r="BA461" s="122"/>
      <c r="BB461" s="123"/>
      <c r="BC461" s="124"/>
      <c r="BD461" s="113"/>
      <c r="BE461" s="118"/>
      <c r="BF461" s="119"/>
      <c r="BG461" s="120"/>
      <c r="BH461" s="121"/>
      <c r="BI461" s="122"/>
      <c r="BJ461" s="123"/>
      <c r="BK461" s="121"/>
      <c r="BL461" s="124"/>
    </row>
    <row r="462" spans="1:64" ht="29.1" customHeight="1">
      <c r="A462" t="s">
        <v>968</v>
      </c>
      <c r="C462" t="s">
        <v>23</v>
      </c>
      <c r="AL462" t="s">
        <v>24</v>
      </c>
      <c r="AR462" s="158" t="str">
        <f>基本・配布部数合計!$T$38</f>
        <v>2022.05.18</v>
      </c>
      <c r="AT462" s="90"/>
      <c r="AU462" s="90"/>
      <c r="AW462" s="118"/>
      <c r="AX462" s="119"/>
      <c r="AY462" s="120"/>
      <c r="AZ462" s="121"/>
      <c r="BA462" s="122"/>
      <c r="BB462" s="123"/>
      <c r="BC462" s="124"/>
      <c r="BD462" s="113"/>
      <c r="BE462" s="118"/>
      <c r="BF462" s="119"/>
      <c r="BG462" s="120"/>
      <c r="BH462" s="121"/>
      <c r="BI462" s="122"/>
      <c r="BJ462" s="123"/>
      <c r="BK462" s="121"/>
      <c r="BL462" s="124"/>
    </row>
    <row r="463" spans="1:64" ht="16.5" customHeight="1">
      <c r="A463" t="s">
        <v>968</v>
      </c>
      <c r="B463" s="254" t="s">
        <v>484</v>
      </c>
      <c r="C463" s="255"/>
      <c r="D463" s="255"/>
      <c r="E463" s="255"/>
      <c r="F463" s="255"/>
      <c r="G463" s="256"/>
      <c r="H463" s="3" t="s">
        <v>478</v>
      </c>
      <c r="I463" s="4"/>
      <c r="J463" s="77"/>
      <c r="K463" s="77"/>
      <c r="L463" s="78"/>
      <c r="M463" s="5" t="s">
        <v>16</v>
      </c>
      <c r="N463" s="6"/>
      <c r="O463" s="6"/>
      <c r="P463" s="6"/>
      <c r="Q463" s="6"/>
      <c r="R463" s="6"/>
      <c r="S463" s="6"/>
      <c r="T463" s="6"/>
      <c r="U463" s="6"/>
      <c r="V463" s="6"/>
      <c r="W463" s="7"/>
      <c r="X463" s="5" t="s">
        <v>13</v>
      </c>
      <c r="Y463" s="6"/>
      <c r="Z463" s="6"/>
      <c r="AA463" s="6"/>
      <c r="AB463" s="6"/>
      <c r="AC463" s="7"/>
      <c r="AD463" s="8" t="s">
        <v>14</v>
      </c>
      <c r="AE463" s="79"/>
      <c r="AF463" s="79"/>
      <c r="AG463" s="79"/>
      <c r="AH463" s="9"/>
      <c r="AI463" s="5" t="s">
        <v>17</v>
      </c>
      <c r="AJ463" s="6"/>
      <c r="AK463" s="6"/>
      <c r="AL463" s="6"/>
      <c r="AM463" s="7"/>
      <c r="AN463" s="5" t="s">
        <v>1032</v>
      </c>
      <c r="AO463" s="78"/>
      <c r="AP463" s="257">
        <f>基本・配布部数合計!$R$38</f>
        <v>44713</v>
      </c>
      <c r="AQ463" s="253"/>
      <c r="AR463" s="253"/>
      <c r="AT463" s="90"/>
      <c r="AU463" s="90"/>
      <c r="AW463" s="118"/>
      <c r="AX463" s="119"/>
      <c r="AY463" s="120"/>
      <c r="AZ463" s="121"/>
      <c r="BA463" s="122"/>
      <c r="BB463" s="123"/>
      <c r="BC463" s="124"/>
      <c r="BD463" s="113"/>
      <c r="BE463" s="118"/>
      <c r="BF463" s="119"/>
      <c r="BG463" s="120"/>
      <c r="BH463" s="121"/>
      <c r="BI463" s="122"/>
      <c r="BJ463" s="123"/>
      <c r="BK463" s="121"/>
      <c r="BL463" s="124"/>
    </row>
    <row r="464" spans="1:64" ht="16.5" customHeight="1">
      <c r="A464" t="s">
        <v>968</v>
      </c>
      <c r="B464" s="254"/>
      <c r="C464" s="255"/>
      <c r="D464" s="255"/>
      <c r="E464" s="255"/>
      <c r="F464" s="255"/>
      <c r="G464" s="256"/>
      <c r="H464" s="252" t="str">
        <f>IF(AP503=0,"",申込書!$D$18)</f>
        <v/>
      </c>
      <c r="I464" s="253"/>
      <c r="J464" s="253"/>
      <c r="K464" s="253"/>
      <c r="L464" s="236"/>
      <c r="M464" s="290" t="str">
        <f>IF(AP503=0,"",申込書!$F$12)</f>
        <v/>
      </c>
      <c r="N464" s="253"/>
      <c r="O464" s="253"/>
      <c r="P464" s="253"/>
      <c r="Q464" s="253"/>
      <c r="R464" s="253"/>
      <c r="S464" s="253"/>
      <c r="T464" s="253"/>
      <c r="U464" s="253"/>
      <c r="V464" s="253"/>
      <c r="W464" s="236"/>
      <c r="X464" s="264" t="str">
        <f>IF(AP503=0,"",申込書!$D$14)</f>
        <v/>
      </c>
      <c r="Y464" s="265"/>
      <c r="Z464" s="265"/>
      <c r="AA464" s="265"/>
      <c r="AB464" s="265"/>
      <c r="AC464" s="266"/>
      <c r="AD464" s="289" t="str">
        <f>IF(AP503=0,"",申込書!$D$15)</f>
        <v/>
      </c>
      <c r="AE464" s="271"/>
      <c r="AF464" s="271"/>
      <c r="AG464" s="271"/>
      <c r="AH464" s="231"/>
      <c r="AI464" s="270" t="str">
        <f>IF(AP503=0,"",基本・配布部数合計!$T$37)</f>
        <v/>
      </c>
      <c r="AJ464" s="271"/>
      <c r="AK464" s="271"/>
      <c r="AL464" s="271"/>
      <c r="AM464" s="231"/>
      <c r="AN464" s="258" t="str">
        <f>IF(AP503=0,"",申込書!$D$5)</f>
        <v/>
      </c>
      <c r="AO464" s="259"/>
      <c r="AP464" s="273" t="s">
        <v>506</v>
      </c>
      <c r="AQ464" s="274"/>
      <c r="AR464" s="274"/>
      <c r="AT464" s="90"/>
      <c r="AU464" s="90"/>
      <c r="AW464" s="118"/>
      <c r="AX464" s="119"/>
      <c r="AY464" s="120"/>
      <c r="AZ464" s="121"/>
      <c r="BA464" s="122"/>
      <c r="BB464" s="123"/>
      <c r="BC464" s="124"/>
      <c r="BD464" s="113"/>
      <c r="BE464" s="118"/>
      <c r="BF464" s="119"/>
      <c r="BG464" s="120"/>
      <c r="BH464" s="121"/>
      <c r="BI464" s="122"/>
      <c r="BJ464" s="123"/>
      <c r="BK464" s="121"/>
      <c r="BL464" s="124"/>
    </row>
    <row r="465" spans="1:64" ht="16.5" customHeight="1">
      <c r="A465" t="s">
        <v>968</v>
      </c>
      <c r="B465" s="255"/>
      <c r="C465" s="255"/>
      <c r="D465" s="255"/>
      <c r="E465" s="255"/>
      <c r="F465" s="255"/>
      <c r="G465" s="256"/>
      <c r="H465" s="237"/>
      <c r="I465" s="238"/>
      <c r="J465" s="238"/>
      <c r="K465" s="238"/>
      <c r="L465" s="239"/>
      <c r="M465" s="237"/>
      <c r="N465" s="238"/>
      <c r="O465" s="238"/>
      <c r="P465" s="238"/>
      <c r="Q465" s="238"/>
      <c r="R465" s="238"/>
      <c r="S465" s="238"/>
      <c r="T465" s="238"/>
      <c r="U465" s="238"/>
      <c r="V465" s="238"/>
      <c r="W465" s="239"/>
      <c r="X465" s="267"/>
      <c r="Y465" s="268"/>
      <c r="Z465" s="268"/>
      <c r="AA465" s="268"/>
      <c r="AB465" s="268"/>
      <c r="AC465" s="269"/>
      <c r="AD465" s="232"/>
      <c r="AE465" s="272"/>
      <c r="AF465" s="272"/>
      <c r="AG465" s="272"/>
      <c r="AH465" s="233"/>
      <c r="AI465" s="232"/>
      <c r="AJ465" s="272"/>
      <c r="AK465" s="272"/>
      <c r="AL465" s="272"/>
      <c r="AM465" s="233"/>
      <c r="AN465" s="260" t="str">
        <f>IF(AP503=0,"",申込書!$D$6)</f>
        <v/>
      </c>
      <c r="AO465" s="261"/>
      <c r="AP465" s="275"/>
      <c r="AQ465" s="274"/>
      <c r="AR465" s="274"/>
      <c r="AT465" s="90"/>
      <c r="AU465" s="90"/>
      <c r="AW465" s="118"/>
      <c r="AX465" s="119"/>
      <c r="AY465" s="120"/>
      <c r="AZ465" s="121"/>
      <c r="BA465" s="122"/>
      <c r="BB465" s="123"/>
      <c r="BC465" s="124"/>
      <c r="BD465" s="113"/>
      <c r="BE465" s="118"/>
      <c r="BF465" s="119"/>
      <c r="BG465" s="120"/>
      <c r="BH465" s="121"/>
      <c r="BI465" s="122"/>
      <c r="BJ465" s="123"/>
      <c r="BK465" s="121"/>
      <c r="BL465" s="124"/>
    </row>
    <row r="466" spans="1:64" ht="16.5" customHeight="1">
      <c r="A466" t="s">
        <v>968</v>
      </c>
      <c r="AQ466" s="287">
        <v>12</v>
      </c>
      <c r="AR466" s="288"/>
      <c r="AT466" s="90"/>
      <c r="AU466" s="90"/>
      <c r="AW466" s="118"/>
      <c r="AX466" s="119"/>
      <c r="AY466" s="120"/>
      <c r="AZ466" s="121"/>
      <c r="BA466" s="122"/>
      <c r="BB466" s="123"/>
      <c r="BC466" s="124"/>
      <c r="BD466" s="113"/>
      <c r="BE466" s="118"/>
      <c r="BF466" s="119"/>
      <c r="BG466" s="120"/>
      <c r="BH466" s="121"/>
      <c r="BI466" s="122"/>
      <c r="BJ466" s="123"/>
      <c r="BK466" s="121"/>
      <c r="BL466" s="124"/>
    </row>
    <row r="467" spans="1:64" ht="29.1" customHeight="1">
      <c r="A467" t="s">
        <v>968</v>
      </c>
      <c r="B467" s="103"/>
      <c r="C467" s="279" t="s">
        <v>498</v>
      </c>
      <c r="D467" s="280"/>
      <c r="E467" s="280"/>
      <c r="F467" s="280"/>
      <c r="G467" s="280"/>
      <c r="H467" s="280"/>
      <c r="I467" s="281"/>
      <c r="J467" s="279" t="s">
        <v>499</v>
      </c>
      <c r="K467" s="280"/>
      <c r="L467" s="280"/>
      <c r="M467" s="280"/>
      <c r="N467" s="280"/>
      <c r="O467" s="280"/>
      <c r="P467" s="281"/>
      <c r="Q467" s="279" t="s">
        <v>500</v>
      </c>
      <c r="R467" s="280"/>
      <c r="S467" s="280"/>
      <c r="T467" s="280"/>
      <c r="U467" s="280"/>
      <c r="V467" s="280"/>
      <c r="W467" s="281"/>
      <c r="X467" s="279" t="s">
        <v>502</v>
      </c>
      <c r="Y467" s="280"/>
      <c r="Z467" s="280"/>
      <c r="AA467" s="280"/>
      <c r="AB467" s="280"/>
      <c r="AC467" s="280"/>
      <c r="AD467" s="281"/>
      <c r="AE467" s="279" t="s">
        <v>504</v>
      </c>
      <c r="AF467" s="280"/>
      <c r="AG467" s="280"/>
      <c r="AH467" s="280"/>
      <c r="AI467" s="280"/>
      <c r="AJ467" s="280"/>
      <c r="AK467" s="281"/>
      <c r="AL467" s="279" t="s">
        <v>501</v>
      </c>
      <c r="AM467" s="280"/>
      <c r="AN467" s="280"/>
      <c r="AO467" s="280"/>
      <c r="AP467" s="280"/>
      <c r="AQ467" s="280"/>
      <c r="AR467" s="281"/>
      <c r="AT467" s="90"/>
      <c r="AU467" s="90"/>
      <c r="AW467" s="118"/>
      <c r="AX467" s="119"/>
      <c r="AY467" s="120"/>
      <c r="AZ467" s="121"/>
      <c r="BA467" s="122"/>
      <c r="BB467" s="123"/>
      <c r="BC467" s="124"/>
      <c r="BD467" s="113"/>
      <c r="BE467" s="118"/>
      <c r="BF467" s="119"/>
      <c r="BG467" s="120"/>
      <c r="BH467" s="121"/>
      <c r="BI467" s="122"/>
      <c r="BJ467" s="123"/>
      <c r="BK467" s="121"/>
      <c r="BL467" s="124"/>
    </row>
    <row r="468" spans="1:64" ht="29.1" customHeight="1">
      <c r="A468" t="s">
        <v>968</v>
      </c>
      <c r="B468" s="10" t="s">
        <v>18</v>
      </c>
      <c r="C468" s="104"/>
      <c r="D468" s="11"/>
      <c r="E468" s="65" t="s">
        <v>19</v>
      </c>
      <c r="F468" s="11"/>
      <c r="G468" s="13" t="s">
        <v>20</v>
      </c>
      <c r="H468" s="67" t="s">
        <v>21</v>
      </c>
      <c r="I468" s="12"/>
      <c r="J468" s="104"/>
      <c r="K468" s="11"/>
      <c r="L468" s="65" t="s">
        <v>19</v>
      </c>
      <c r="M468" s="11"/>
      <c r="N468" s="13" t="s">
        <v>20</v>
      </c>
      <c r="O468" s="67" t="s">
        <v>21</v>
      </c>
      <c r="P468" s="12"/>
      <c r="Q468" s="104"/>
      <c r="R468" s="11"/>
      <c r="S468" s="65" t="s">
        <v>19</v>
      </c>
      <c r="T468" s="11"/>
      <c r="U468" s="13" t="s">
        <v>20</v>
      </c>
      <c r="V468" s="67" t="s">
        <v>21</v>
      </c>
      <c r="W468" s="12"/>
      <c r="X468" s="104"/>
      <c r="Y468" s="11"/>
      <c r="Z468" s="65" t="s">
        <v>19</v>
      </c>
      <c r="AA468" s="11"/>
      <c r="AB468" s="13" t="s">
        <v>20</v>
      </c>
      <c r="AC468" s="67" t="s">
        <v>21</v>
      </c>
      <c r="AD468" s="12"/>
      <c r="AE468" s="104"/>
      <c r="AF468" s="11"/>
      <c r="AG468" s="65" t="s">
        <v>19</v>
      </c>
      <c r="AH468" s="11"/>
      <c r="AI468" s="13" t="s">
        <v>20</v>
      </c>
      <c r="AJ468" s="67" t="s">
        <v>21</v>
      </c>
      <c r="AK468" s="12"/>
      <c r="AL468" s="104"/>
      <c r="AM468" s="11"/>
      <c r="AN468" s="65" t="s">
        <v>19</v>
      </c>
      <c r="AO468" s="11"/>
      <c r="AP468" s="13" t="s">
        <v>20</v>
      </c>
      <c r="AQ468" s="67" t="s">
        <v>21</v>
      </c>
      <c r="AR468" s="12"/>
      <c r="AT468" s="90"/>
      <c r="AU468" s="90"/>
      <c r="AW468" s="118"/>
      <c r="AX468" s="119"/>
      <c r="AY468" s="120"/>
      <c r="AZ468" s="121"/>
      <c r="BA468" s="122"/>
      <c r="BB468" s="123"/>
      <c r="BC468" s="124"/>
      <c r="BD468" s="113"/>
      <c r="BE468" s="118"/>
      <c r="BF468" s="119"/>
      <c r="BG468" s="120"/>
      <c r="BH468" s="121"/>
      <c r="BI468" s="122"/>
      <c r="BJ468" s="123"/>
      <c r="BK468" s="121"/>
      <c r="BL468" s="124"/>
    </row>
    <row r="469" spans="1:64" ht="29.1" customHeight="1">
      <c r="A469" t="s">
        <v>967</v>
      </c>
      <c r="B469" s="16" t="s">
        <v>305</v>
      </c>
      <c r="C469" s="80"/>
      <c r="D469" s="71" t="s">
        <v>479</v>
      </c>
      <c r="E469" s="66" t="s">
        <v>313</v>
      </c>
      <c r="F469" s="74" t="s">
        <v>1131</v>
      </c>
      <c r="G469" s="33" t="s">
        <v>470</v>
      </c>
      <c r="H469" s="63"/>
      <c r="I469" s="75"/>
      <c r="J469" s="80"/>
      <c r="K469" s="71" t="s">
        <v>884</v>
      </c>
      <c r="L469" s="66" t="s">
        <v>307</v>
      </c>
      <c r="M469" s="74" t="s">
        <v>708</v>
      </c>
      <c r="N469" s="33" t="s">
        <v>470</v>
      </c>
      <c r="O469" s="63"/>
      <c r="P469" s="75"/>
      <c r="Q469" s="101" t="s">
        <v>5</v>
      </c>
      <c r="R469" s="71" t="s">
        <v>568</v>
      </c>
      <c r="S469" s="66" t="s">
        <v>313</v>
      </c>
      <c r="T469" s="84" t="s">
        <v>1189</v>
      </c>
      <c r="U469" s="33">
        <v>1050</v>
      </c>
      <c r="V469" s="73">
        <v>0</v>
      </c>
      <c r="W469" s="68" t="s">
        <v>29</v>
      </c>
      <c r="X469" s="101" t="s">
        <v>5</v>
      </c>
      <c r="Y469" s="71" t="s">
        <v>569</v>
      </c>
      <c r="Z469" s="66" t="s">
        <v>307</v>
      </c>
      <c r="AA469" s="69" t="s">
        <v>709</v>
      </c>
      <c r="AB469" s="33">
        <v>1800</v>
      </c>
      <c r="AC469" s="73">
        <v>0</v>
      </c>
      <c r="AD469" s="68" t="s">
        <v>29</v>
      </c>
      <c r="AE469" s="101" t="s">
        <v>5</v>
      </c>
      <c r="AF469" s="71" t="s">
        <v>505</v>
      </c>
      <c r="AG469" s="66" t="s">
        <v>314</v>
      </c>
      <c r="AH469" s="69" t="s">
        <v>885</v>
      </c>
      <c r="AI469" s="33">
        <v>200</v>
      </c>
      <c r="AJ469" s="73">
        <v>0</v>
      </c>
      <c r="AK469" s="68" t="s">
        <v>29</v>
      </c>
      <c r="AL469" s="80"/>
      <c r="AM469" s="71" t="s">
        <v>884</v>
      </c>
      <c r="AN469" s="66" t="s">
        <v>307</v>
      </c>
      <c r="AO469" s="74" t="s">
        <v>708</v>
      </c>
      <c r="AP469" s="33" t="s">
        <v>470</v>
      </c>
      <c r="AQ469" s="63"/>
      <c r="AR469" s="75"/>
      <c r="AT469" s="90"/>
      <c r="AU469" s="90"/>
      <c r="AW469" s="118"/>
      <c r="AX469" s="119"/>
      <c r="AY469" s="120"/>
      <c r="AZ469" s="121"/>
      <c r="BA469" s="122"/>
      <c r="BB469" s="123"/>
      <c r="BC469" s="124"/>
      <c r="BD469" s="113"/>
      <c r="BE469" s="118"/>
      <c r="BF469" s="119"/>
      <c r="BG469" s="120"/>
      <c r="BH469" s="121"/>
      <c r="BI469" s="122"/>
      <c r="BJ469" s="123"/>
      <c r="BK469" s="121"/>
      <c r="BL469" s="124">
        <f>IF(COUNTIF(V470,{"&gt;0","&lt;0"}),0,COUNTIF(AJ469,{"&gt;0","&lt;0"}))</f>
        <v>0</v>
      </c>
    </row>
    <row r="470" spans="1:64" ht="29.1" customHeight="1">
      <c r="A470" t="s">
        <v>967</v>
      </c>
      <c r="B470" s="16" t="s">
        <v>306</v>
      </c>
      <c r="C470" s="80"/>
      <c r="D470" s="71" t="s">
        <v>567</v>
      </c>
      <c r="E470" s="66" t="s">
        <v>314</v>
      </c>
      <c r="F470" s="74" t="s">
        <v>1132</v>
      </c>
      <c r="G470" s="33" t="s">
        <v>470</v>
      </c>
      <c r="H470" s="63"/>
      <c r="I470" s="75"/>
      <c r="J470" s="80"/>
      <c r="K470" s="71" t="s">
        <v>884</v>
      </c>
      <c r="L470" s="66" t="s">
        <v>309</v>
      </c>
      <c r="M470" s="74" t="s">
        <v>711</v>
      </c>
      <c r="N470" s="33" t="s">
        <v>470</v>
      </c>
      <c r="O470" s="63"/>
      <c r="P470" s="75"/>
      <c r="Q470" s="101" t="s">
        <v>5</v>
      </c>
      <c r="R470" s="71" t="s">
        <v>568</v>
      </c>
      <c r="S470" s="66" t="s">
        <v>314</v>
      </c>
      <c r="T470" s="84" t="s">
        <v>1205</v>
      </c>
      <c r="U470" s="33">
        <v>1350</v>
      </c>
      <c r="V470" s="73">
        <v>0</v>
      </c>
      <c r="W470" s="68" t="s">
        <v>29</v>
      </c>
      <c r="X470" s="101" t="s">
        <v>5</v>
      </c>
      <c r="Y470" s="71" t="s">
        <v>569</v>
      </c>
      <c r="Z470" s="66" t="s">
        <v>309</v>
      </c>
      <c r="AA470" s="69" t="s">
        <v>707</v>
      </c>
      <c r="AB470" s="33">
        <v>900</v>
      </c>
      <c r="AC470" s="73">
        <v>0</v>
      </c>
      <c r="AD470" s="68" t="s">
        <v>29</v>
      </c>
      <c r="AE470" s="101" t="s">
        <v>5</v>
      </c>
      <c r="AF470" s="71" t="s">
        <v>505</v>
      </c>
      <c r="AG470" s="66" t="s">
        <v>316</v>
      </c>
      <c r="AH470" s="69" t="s">
        <v>886</v>
      </c>
      <c r="AI470" s="33">
        <v>100</v>
      </c>
      <c r="AJ470" s="73">
        <v>0</v>
      </c>
      <c r="AK470" s="68" t="s">
        <v>29</v>
      </c>
      <c r="AL470" s="80"/>
      <c r="AM470" s="71" t="s">
        <v>884</v>
      </c>
      <c r="AN470" s="66" t="s">
        <v>309</v>
      </c>
      <c r="AO470" s="74" t="s">
        <v>711</v>
      </c>
      <c r="AP470" s="33" t="s">
        <v>470</v>
      </c>
      <c r="AQ470" s="63"/>
      <c r="AR470" s="75"/>
      <c r="AT470" s="90"/>
      <c r="AU470" s="90"/>
      <c r="AW470" s="118"/>
      <c r="AX470" s="119"/>
      <c r="AY470" s="120"/>
      <c r="AZ470" s="121"/>
      <c r="BA470" s="122"/>
      <c r="BB470" s="123"/>
      <c r="BC470" s="124"/>
      <c r="BD470" s="113"/>
      <c r="BE470" s="118"/>
      <c r="BF470" s="119"/>
      <c r="BG470" s="120"/>
      <c r="BH470" s="121"/>
      <c r="BI470" s="122"/>
      <c r="BJ470" s="123"/>
      <c r="BK470" s="121"/>
      <c r="BL470" s="124">
        <f>IF(COUNTIF(V472,{"&gt;0","&lt;0"}),0,COUNTIF(AJ470,{"&gt;0","&lt;0"}))</f>
        <v>0</v>
      </c>
    </row>
    <row r="471" spans="1:64" ht="29.1" customHeight="1">
      <c r="A471" t="s">
        <v>967</v>
      </c>
      <c r="B471" s="16"/>
      <c r="C471" s="80"/>
      <c r="D471" s="71" t="s">
        <v>567</v>
      </c>
      <c r="E471" s="66" t="s">
        <v>315</v>
      </c>
      <c r="F471" s="74" t="s">
        <v>1133</v>
      </c>
      <c r="G471" s="33" t="s">
        <v>470</v>
      </c>
      <c r="H471" s="63"/>
      <c r="I471" s="75"/>
      <c r="J471" s="80"/>
      <c r="K471" s="71" t="s">
        <v>884</v>
      </c>
      <c r="L471" s="66" t="s">
        <v>310</v>
      </c>
      <c r="M471" s="74" t="s">
        <v>1071</v>
      </c>
      <c r="N471" s="33" t="s">
        <v>470</v>
      </c>
      <c r="O471" s="63"/>
      <c r="P471" s="75"/>
      <c r="Q471" s="101" t="s">
        <v>5</v>
      </c>
      <c r="R471" s="71" t="s">
        <v>568</v>
      </c>
      <c r="S471" s="66" t="s">
        <v>315</v>
      </c>
      <c r="T471" s="69" t="s">
        <v>712</v>
      </c>
      <c r="U471" s="33">
        <v>100</v>
      </c>
      <c r="V471" s="73">
        <v>0</v>
      </c>
      <c r="W471" s="68" t="s">
        <v>29</v>
      </c>
      <c r="X471" s="101" t="s">
        <v>5</v>
      </c>
      <c r="Y471" s="71" t="s">
        <v>569</v>
      </c>
      <c r="Z471" s="66" t="s">
        <v>310</v>
      </c>
      <c r="AA471" s="69" t="s">
        <v>1073</v>
      </c>
      <c r="AB471" s="33">
        <v>700</v>
      </c>
      <c r="AC471" s="73">
        <v>0</v>
      </c>
      <c r="AD471" s="68" t="s">
        <v>29</v>
      </c>
      <c r="AE471" s="80"/>
      <c r="AF471" s="71" t="s">
        <v>31</v>
      </c>
      <c r="AG471" s="66" t="s">
        <v>307</v>
      </c>
      <c r="AH471" s="74" t="s">
        <v>708</v>
      </c>
      <c r="AI471" s="33" t="s">
        <v>470</v>
      </c>
      <c r="AJ471" s="63"/>
      <c r="AK471" s="75"/>
      <c r="AL471" s="80"/>
      <c r="AM471" s="71" t="s">
        <v>884</v>
      </c>
      <c r="AN471" s="66" t="s">
        <v>310</v>
      </c>
      <c r="AO471" s="74" t="s">
        <v>1071</v>
      </c>
      <c r="AP471" s="33" t="s">
        <v>470</v>
      </c>
      <c r="AQ471" s="63"/>
      <c r="AR471" s="75"/>
      <c r="AT471" s="90"/>
      <c r="AU471" s="90"/>
      <c r="AW471" s="118"/>
      <c r="AX471" s="119"/>
      <c r="AY471" s="120"/>
      <c r="AZ471" s="121"/>
      <c r="BA471" s="122"/>
      <c r="BB471" s="123"/>
      <c r="BC471" s="124"/>
      <c r="BD471" s="113"/>
      <c r="BE471" s="118"/>
      <c r="BF471" s="119"/>
      <c r="BG471" s="120"/>
      <c r="BH471" s="121"/>
      <c r="BI471" s="122"/>
      <c r="BJ471" s="123"/>
      <c r="BK471" s="121"/>
      <c r="BL471" s="124"/>
    </row>
    <row r="472" spans="1:64" ht="29.1" customHeight="1">
      <c r="A472" t="s">
        <v>967</v>
      </c>
      <c r="B472" s="16"/>
      <c r="C472" s="80"/>
      <c r="D472" s="71" t="s">
        <v>567</v>
      </c>
      <c r="E472" s="66" t="s">
        <v>316</v>
      </c>
      <c r="F472" s="74" t="s">
        <v>1134</v>
      </c>
      <c r="G472" s="33" t="s">
        <v>470</v>
      </c>
      <c r="H472" s="63"/>
      <c r="I472" s="75"/>
      <c r="J472" s="80"/>
      <c r="K472" s="71" t="s">
        <v>884</v>
      </c>
      <c r="L472" s="66" t="s">
        <v>311</v>
      </c>
      <c r="M472" s="74" t="s">
        <v>1072</v>
      </c>
      <c r="N472" s="33" t="s">
        <v>470</v>
      </c>
      <c r="O472" s="63"/>
      <c r="P472" s="75"/>
      <c r="Q472" s="101" t="s">
        <v>5</v>
      </c>
      <c r="R472" s="71" t="s">
        <v>568</v>
      </c>
      <c r="S472" s="66" t="s">
        <v>316</v>
      </c>
      <c r="T472" s="84" t="s">
        <v>1190</v>
      </c>
      <c r="U472" s="33">
        <v>1050</v>
      </c>
      <c r="V472" s="73">
        <v>0</v>
      </c>
      <c r="W472" s="68" t="s">
        <v>29</v>
      </c>
      <c r="X472" s="101" t="s">
        <v>5</v>
      </c>
      <c r="Y472" s="71" t="s">
        <v>569</v>
      </c>
      <c r="Z472" s="66" t="s">
        <v>311</v>
      </c>
      <c r="AA472" s="69" t="s">
        <v>1074</v>
      </c>
      <c r="AB472" s="33">
        <v>1400</v>
      </c>
      <c r="AC472" s="73">
        <v>0</v>
      </c>
      <c r="AD472" s="68" t="s">
        <v>29</v>
      </c>
      <c r="AE472" s="80"/>
      <c r="AF472" s="71" t="s">
        <v>31</v>
      </c>
      <c r="AG472" s="66" t="s">
        <v>311</v>
      </c>
      <c r="AH472" s="74" t="s">
        <v>1075</v>
      </c>
      <c r="AI472" s="33" t="s">
        <v>470</v>
      </c>
      <c r="AJ472" s="63"/>
      <c r="AK472" s="75"/>
      <c r="AL472" s="80"/>
      <c r="AM472" s="71" t="s">
        <v>884</v>
      </c>
      <c r="AN472" s="66" t="s">
        <v>311</v>
      </c>
      <c r="AO472" s="74" t="s">
        <v>1072</v>
      </c>
      <c r="AP472" s="33" t="s">
        <v>470</v>
      </c>
      <c r="AQ472" s="63"/>
      <c r="AR472" s="75"/>
      <c r="AT472" s="90"/>
      <c r="AU472" s="90"/>
      <c r="AW472" s="118"/>
      <c r="AX472" s="119"/>
      <c r="AY472" s="120"/>
      <c r="AZ472" s="121"/>
      <c r="BA472" s="122"/>
      <c r="BB472" s="123"/>
      <c r="BC472" s="124"/>
      <c r="BD472" s="113"/>
      <c r="BE472" s="118"/>
      <c r="BF472" s="119"/>
      <c r="BG472" s="120"/>
      <c r="BH472" s="121"/>
      <c r="BI472" s="122"/>
      <c r="BJ472" s="123"/>
      <c r="BK472" s="121"/>
      <c r="BL472" s="124"/>
    </row>
    <row r="473" spans="1:64" ht="29.1" customHeight="1">
      <c r="A473" t="s">
        <v>967</v>
      </c>
      <c r="B473" s="16"/>
      <c r="C473" s="80"/>
      <c r="D473" s="71" t="s">
        <v>567</v>
      </c>
      <c r="E473" s="66" t="s">
        <v>308</v>
      </c>
      <c r="F473" s="74" t="s">
        <v>714</v>
      </c>
      <c r="G473" s="33" t="s">
        <v>470</v>
      </c>
      <c r="H473" s="63"/>
      <c r="I473" s="75"/>
      <c r="J473" s="80"/>
      <c r="K473" s="71" t="s">
        <v>884</v>
      </c>
      <c r="L473" s="66" t="s">
        <v>312</v>
      </c>
      <c r="M473" s="74" t="s">
        <v>713</v>
      </c>
      <c r="N473" s="33" t="s">
        <v>470</v>
      </c>
      <c r="O473" s="63"/>
      <c r="P473" s="75"/>
      <c r="Q473" s="101" t="s">
        <v>5</v>
      </c>
      <c r="R473" s="71" t="s">
        <v>568</v>
      </c>
      <c r="S473" s="66" t="s">
        <v>317</v>
      </c>
      <c r="T473" s="69" t="s">
        <v>715</v>
      </c>
      <c r="U473" s="33">
        <v>550</v>
      </c>
      <c r="V473" s="73">
        <v>0</v>
      </c>
      <c r="W473" s="68" t="s">
        <v>29</v>
      </c>
      <c r="X473" s="101" t="s">
        <v>5</v>
      </c>
      <c r="Y473" s="71" t="s">
        <v>569</v>
      </c>
      <c r="Z473" s="66" t="s">
        <v>312</v>
      </c>
      <c r="AA473" s="69" t="s">
        <v>710</v>
      </c>
      <c r="AB473" s="33">
        <v>1850</v>
      </c>
      <c r="AC473" s="73">
        <v>0</v>
      </c>
      <c r="AD473" s="68" t="s">
        <v>29</v>
      </c>
      <c r="AE473" s="80"/>
      <c r="AF473" s="71" t="s">
        <v>31</v>
      </c>
      <c r="AG473" s="66" t="s">
        <v>308</v>
      </c>
      <c r="AH473" s="74" t="s">
        <v>714</v>
      </c>
      <c r="AI473" s="33" t="s">
        <v>470</v>
      </c>
      <c r="AJ473" s="63"/>
      <c r="AK473" s="75"/>
      <c r="AL473" s="80"/>
      <c r="AM473" s="71" t="s">
        <v>884</v>
      </c>
      <c r="AN473" s="66" t="s">
        <v>312</v>
      </c>
      <c r="AO473" s="74" t="s">
        <v>713</v>
      </c>
      <c r="AP473" s="33" t="s">
        <v>470</v>
      </c>
      <c r="AQ473" s="63"/>
      <c r="AR473" s="75"/>
      <c r="AT473" s="90"/>
      <c r="AU473" s="90"/>
      <c r="AW473" s="118"/>
      <c r="AX473" s="119"/>
      <c r="AY473" s="120"/>
      <c r="AZ473" s="121"/>
      <c r="BA473" s="122"/>
      <c r="BB473" s="123"/>
      <c r="BC473" s="124"/>
      <c r="BD473" s="113"/>
      <c r="BE473" s="118"/>
      <c r="BF473" s="119"/>
      <c r="BG473" s="120"/>
      <c r="BH473" s="121"/>
      <c r="BI473" s="122"/>
      <c r="BJ473" s="123"/>
      <c r="BK473" s="121"/>
      <c r="BL473" s="124"/>
    </row>
    <row r="474" spans="1:64" ht="29.1" customHeight="1">
      <c r="A474" t="s">
        <v>967</v>
      </c>
      <c r="B474" s="16"/>
      <c r="C474" s="80"/>
      <c r="D474" s="71"/>
      <c r="E474" s="66"/>
      <c r="F474" s="69"/>
      <c r="G474" s="33"/>
      <c r="H474" s="63"/>
      <c r="I474" s="75"/>
      <c r="J474" s="80"/>
      <c r="K474" s="71" t="s">
        <v>567</v>
      </c>
      <c r="L474" s="66" t="s">
        <v>308</v>
      </c>
      <c r="M474" s="74" t="s">
        <v>714</v>
      </c>
      <c r="N474" s="33" t="s">
        <v>470</v>
      </c>
      <c r="O474" s="63"/>
      <c r="P474" s="75"/>
      <c r="Q474" s="80"/>
      <c r="R474" s="71"/>
      <c r="S474" s="66"/>
      <c r="T474" s="69"/>
      <c r="U474" s="33"/>
      <c r="V474" s="63"/>
      <c r="W474" s="75"/>
      <c r="X474" s="101" t="s">
        <v>5</v>
      </c>
      <c r="Y474" s="71" t="s">
        <v>569</v>
      </c>
      <c r="Z474" s="66" t="s">
        <v>308</v>
      </c>
      <c r="AA474" s="69" t="s">
        <v>715</v>
      </c>
      <c r="AB474" s="33">
        <v>800</v>
      </c>
      <c r="AC474" s="73">
        <v>0</v>
      </c>
      <c r="AD474" s="68" t="s">
        <v>29</v>
      </c>
      <c r="AE474" s="80"/>
      <c r="AF474" s="71"/>
      <c r="AG474" s="66"/>
      <c r="AH474" s="69"/>
      <c r="AI474" s="33"/>
      <c r="AJ474" s="63"/>
      <c r="AK474" s="75"/>
      <c r="AL474" s="80"/>
      <c r="AM474" s="71" t="s">
        <v>567</v>
      </c>
      <c r="AN474" s="66" t="s">
        <v>308</v>
      </c>
      <c r="AO474" s="74" t="s">
        <v>714</v>
      </c>
      <c r="AP474" s="33" t="s">
        <v>470</v>
      </c>
      <c r="AQ474" s="63"/>
      <c r="AR474" s="75"/>
      <c r="AT474" s="90"/>
      <c r="AU474" s="90"/>
      <c r="AW474" s="118"/>
      <c r="AX474" s="119"/>
      <c r="AY474" s="120"/>
      <c r="AZ474" s="121"/>
      <c r="BA474" s="122"/>
      <c r="BB474" s="123"/>
      <c r="BC474" s="124"/>
      <c r="BD474" s="113"/>
      <c r="BE474" s="118"/>
      <c r="BF474" s="119"/>
      <c r="BG474" s="120"/>
      <c r="BH474" s="121"/>
      <c r="BI474" s="122"/>
      <c r="BJ474" s="123"/>
      <c r="BK474" s="121"/>
      <c r="BL474" s="124"/>
    </row>
    <row r="475" spans="1:64" ht="29.1" customHeight="1">
      <c r="A475" t="s">
        <v>967</v>
      </c>
      <c r="B475" s="16"/>
      <c r="C475" s="80"/>
      <c r="D475" s="71"/>
      <c r="E475" s="66"/>
      <c r="F475" s="69"/>
      <c r="G475" s="33"/>
      <c r="H475" s="63"/>
      <c r="I475" s="75"/>
      <c r="J475" s="80"/>
      <c r="K475" s="71"/>
      <c r="L475" s="66"/>
      <c r="M475" s="69"/>
      <c r="N475" s="33"/>
      <c r="O475" s="63"/>
      <c r="P475" s="75"/>
      <c r="Q475" s="80"/>
      <c r="R475" s="71"/>
      <c r="S475" s="66"/>
      <c r="T475" s="69"/>
      <c r="U475" s="33"/>
      <c r="V475" s="63"/>
      <c r="W475" s="75"/>
      <c r="X475" s="80"/>
      <c r="Y475" s="71"/>
      <c r="Z475" s="66"/>
      <c r="AA475" s="69"/>
      <c r="AB475" s="33"/>
      <c r="AC475" s="63"/>
      <c r="AD475" s="75"/>
      <c r="AE475" s="80"/>
      <c r="AF475" s="71"/>
      <c r="AG475" s="66"/>
      <c r="AH475" s="69"/>
      <c r="AI475" s="33"/>
      <c r="AJ475" s="63"/>
      <c r="AK475" s="75"/>
      <c r="AL475" s="80"/>
      <c r="AM475" s="71"/>
      <c r="AN475" s="66"/>
      <c r="AO475" s="69"/>
      <c r="AP475" s="33"/>
      <c r="AQ475" s="63"/>
      <c r="AR475" s="75"/>
      <c r="AT475" s="90"/>
      <c r="AU475" s="90"/>
      <c r="AW475" s="118"/>
      <c r="AX475" s="119"/>
      <c r="AY475" s="120"/>
      <c r="AZ475" s="121"/>
      <c r="BA475" s="122"/>
      <c r="BB475" s="123"/>
      <c r="BC475" s="124"/>
      <c r="BD475" s="113"/>
      <c r="BE475" s="118"/>
      <c r="BF475" s="119"/>
      <c r="BG475" s="120"/>
      <c r="BH475" s="121"/>
      <c r="BI475" s="122"/>
      <c r="BJ475" s="123"/>
      <c r="BK475" s="121"/>
      <c r="BL475" s="124"/>
    </row>
    <row r="476" spans="1:64" ht="29.1" customHeight="1">
      <c r="A476" t="s">
        <v>967</v>
      </c>
      <c r="B476" s="16"/>
      <c r="C476" s="80"/>
      <c r="D476" s="71"/>
      <c r="E476" s="66"/>
      <c r="F476" s="69"/>
      <c r="G476" s="33"/>
      <c r="H476" s="63"/>
      <c r="I476" s="75"/>
      <c r="J476" s="80"/>
      <c r="K476" s="71"/>
      <c r="L476" s="66"/>
      <c r="M476" s="69"/>
      <c r="N476" s="33"/>
      <c r="O476" s="63"/>
      <c r="P476" s="75"/>
      <c r="Q476" s="80"/>
      <c r="R476" s="71"/>
      <c r="S476" s="66"/>
      <c r="T476" s="69"/>
      <c r="U476" s="33"/>
      <c r="V476" s="63"/>
      <c r="W476" s="75"/>
      <c r="X476" s="80"/>
      <c r="Y476" s="71"/>
      <c r="Z476" s="66"/>
      <c r="AA476" s="69"/>
      <c r="AB476" s="33"/>
      <c r="AC476" s="63"/>
      <c r="AD476" s="75"/>
      <c r="AE476" s="80"/>
      <c r="AF476" s="71"/>
      <c r="AG476" s="66"/>
      <c r="AH476" s="69"/>
      <c r="AI476" s="33"/>
      <c r="AJ476" s="63"/>
      <c r="AK476" s="75"/>
      <c r="AL476" s="80"/>
      <c r="AM476" s="71"/>
      <c r="AN476" s="66"/>
      <c r="AO476" s="69"/>
      <c r="AP476" s="33"/>
      <c r="AQ476" s="63"/>
      <c r="AR476" s="75"/>
      <c r="AT476" s="90"/>
      <c r="AU476" s="90"/>
      <c r="AW476" s="118"/>
      <c r="AX476" s="119"/>
      <c r="AY476" s="120"/>
      <c r="AZ476" s="121"/>
      <c r="BA476" s="122"/>
      <c r="BB476" s="123"/>
      <c r="BC476" s="124"/>
      <c r="BD476" s="113"/>
      <c r="BE476" s="118"/>
      <c r="BF476" s="119"/>
      <c r="BG476" s="120"/>
      <c r="BH476" s="121"/>
      <c r="BI476" s="122"/>
      <c r="BJ476" s="123"/>
      <c r="BK476" s="121"/>
      <c r="BL476" s="124"/>
    </row>
    <row r="477" spans="1:64" ht="29.1" customHeight="1">
      <c r="A477" t="s">
        <v>967</v>
      </c>
      <c r="B477" s="16"/>
      <c r="C477" s="80"/>
      <c r="D477" s="71"/>
      <c r="E477" s="66"/>
      <c r="F477" s="69"/>
      <c r="G477" s="33"/>
      <c r="H477" s="63"/>
      <c r="I477" s="75"/>
      <c r="J477" s="80"/>
      <c r="K477" s="71"/>
      <c r="L477" s="66"/>
      <c r="M477" s="69"/>
      <c r="N477" s="33"/>
      <c r="O477" s="63"/>
      <c r="P477" s="75"/>
      <c r="Q477" s="80"/>
      <c r="R477" s="71"/>
      <c r="S477" s="66"/>
      <c r="T477" s="69"/>
      <c r="U477" s="33"/>
      <c r="V477" s="63"/>
      <c r="W477" s="75"/>
      <c r="X477" s="80"/>
      <c r="Y477" s="71"/>
      <c r="Z477" s="66"/>
      <c r="AA477" s="69"/>
      <c r="AB477" s="33"/>
      <c r="AC477" s="63"/>
      <c r="AD477" s="75"/>
      <c r="AE477" s="80"/>
      <c r="AF477" s="71"/>
      <c r="AG477" s="66"/>
      <c r="AH477" s="69"/>
      <c r="AI477" s="33"/>
      <c r="AJ477" s="63"/>
      <c r="AK477" s="75"/>
      <c r="AL477" s="80"/>
      <c r="AM477" s="71"/>
      <c r="AN477" s="66"/>
      <c r="AO477" s="69"/>
      <c r="AP477" s="33"/>
      <c r="AQ477" s="63"/>
      <c r="AR477" s="75"/>
      <c r="AT477" s="90"/>
      <c r="AU477" s="90"/>
      <c r="AW477" s="118"/>
      <c r="AX477" s="119"/>
      <c r="AY477" s="120"/>
      <c r="AZ477" s="121"/>
      <c r="BA477" s="122"/>
      <c r="BB477" s="123"/>
      <c r="BC477" s="124"/>
      <c r="BD477" s="113"/>
      <c r="BE477" s="118"/>
      <c r="BF477" s="119"/>
      <c r="BG477" s="120"/>
      <c r="BH477" s="121"/>
      <c r="BI477" s="122"/>
      <c r="BJ477" s="123"/>
      <c r="BK477" s="121"/>
      <c r="BL477" s="124"/>
    </row>
    <row r="478" spans="1:64" ht="29.1" customHeight="1">
      <c r="A478" t="s">
        <v>967</v>
      </c>
      <c r="B478" s="34">
        <f>SUM(G478,N478,U478,AB478,AI478,AP478)</f>
        <v>11850</v>
      </c>
      <c r="C478" s="80"/>
      <c r="D478" s="71"/>
      <c r="E478" s="66"/>
      <c r="F478" s="32" t="s">
        <v>68</v>
      </c>
      <c r="G478" s="33">
        <f>SUM(G469:G476)</f>
        <v>0</v>
      </c>
      <c r="H478" s="262">
        <f>SUM(H469:H476)</f>
        <v>0</v>
      </c>
      <c r="I478" s="263"/>
      <c r="J478" s="80"/>
      <c r="K478" s="71"/>
      <c r="L478" s="66"/>
      <c r="M478" s="32" t="s">
        <v>68</v>
      </c>
      <c r="N478" s="33">
        <f>SUM(N469:N476)</f>
        <v>0</v>
      </c>
      <c r="O478" s="262">
        <f>SUM(O469:O476)</f>
        <v>0</v>
      </c>
      <c r="P478" s="263"/>
      <c r="Q478" s="80"/>
      <c r="R478" s="71"/>
      <c r="S478" s="66"/>
      <c r="T478" s="32" t="s">
        <v>68</v>
      </c>
      <c r="U478" s="33">
        <f>SUM(U469:U476)</f>
        <v>4100</v>
      </c>
      <c r="V478" s="262">
        <f>SUM(V469:V476)</f>
        <v>0</v>
      </c>
      <c r="W478" s="263"/>
      <c r="X478" s="80"/>
      <c r="Y478" s="71"/>
      <c r="Z478" s="66"/>
      <c r="AA478" s="32" t="s">
        <v>68</v>
      </c>
      <c r="AB478" s="33">
        <f>SUM(AB469:AB476)</f>
        <v>7450</v>
      </c>
      <c r="AC478" s="262">
        <f>SUM(AC469:AC476)</f>
        <v>0</v>
      </c>
      <c r="AD478" s="263"/>
      <c r="AE478" s="80"/>
      <c r="AF478" s="71"/>
      <c r="AG478" s="66"/>
      <c r="AH478" s="32" t="s">
        <v>68</v>
      </c>
      <c r="AI478" s="33">
        <f>SUM(AI469:AI476)</f>
        <v>300</v>
      </c>
      <c r="AJ478" s="262">
        <f>SUM(AJ469:AJ476)</f>
        <v>0</v>
      </c>
      <c r="AK478" s="263"/>
      <c r="AL478" s="80"/>
      <c r="AM478" s="71"/>
      <c r="AN478" s="66"/>
      <c r="AO478" s="32" t="s">
        <v>68</v>
      </c>
      <c r="AP478" s="33">
        <f>SUM(AP469:AP476)</f>
        <v>0</v>
      </c>
      <c r="AQ478" s="262">
        <f>SUM(AQ469:AQ476)</f>
        <v>0</v>
      </c>
      <c r="AR478" s="263"/>
      <c r="AT478" s="91"/>
      <c r="AU478" s="91">
        <f>SUM(BE478:BL478)</f>
        <v>0</v>
      </c>
      <c r="AW478" s="118"/>
      <c r="AX478" s="119"/>
      <c r="AY478" s="120"/>
      <c r="AZ478" s="121"/>
      <c r="BA478" s="122"/>
      <c r="BB478" s="123"/>
      <c r="BC478" s="124"/>
      <c r="BD478" s="113"/>
      <c r="BE478" s="118">
        <f>COUNTIF(H469:H471,{"&gt;0","&lt;0"})</f>
        <v>0</v>
      </c>
      <c r="BF478" s="119"/>
      <c r="BG478" s="120">
        <f>COUNTIF(V469:V473,{"&gt;0","&lt;0"})</f>
        <v>0</v>
      </c>
      <c r="BH478" s="121">
        <f>COUNTIF(AC469:AC476,{"&gt;0","&lt;0"})</f>
        <v>0</v>
      </c>
      <c r="BI478" s="122"/>
      <c r="BJ478" s="123"/>
      <c r="BK478" s="121"/>
      <c r="BL478" s="124">
        <f>SUM(BL469:BL470)</f>
        <v>0</v>
      </c>
    </row>
    <row r="479" spans="1:64" ht="29.1" customHeight="1">
      <c r="A479" t="s">
        <v>967</v>
      </c>
      <c r="B479" s="16"/>
      <c r="C479" s="80"/>
      <c r="D479" s="71"/>
      <c r="E479" s="66"/>
      <c r="F479" s="69"/>
      <c r="G479" s="33"/>
      <c r="H479" s="63"/>
      <c r="I479" s="75"/>
      <c r="J479" s="80"/>
      <c r="K479" s="71"/>
      <c r="L479" s="66"/>
      <c r="M479" s="69"/>
      <c r="N479" s="33"/>
      <c r="O479" s="63"/>
      <c r="P479" s="75"/>
      <c r="Q479" s="80"/>
      <c r="R479" s="71"/>
      <c r="S479" s="66"/>
      <c r="T479" s="69"/>
      <c r="U479" s="33"/>
      <c r="V479" s="63"/>
      <c r="W479" s="75"/>
      <c r="X479" s="80"/>
      <c r="Y479" s="71"/>
      <c r="Z479" s="66"/>
      <c r="AA479" s="69"/>
      <c r="AB479" s="33"/>
      <c r="AC479" s="63"/>
      <c r="AD479" s="75"/>
      <c r="AE479" s="80"/>
      <c r="AF479" s="71"/>
      <c r="AG479" s="66"/>
      <c r="AH479" s="69"/>
      <c r="AI479" s="33"/>
      <c r="AJ479" s="63"/>
      <c r="AK479" s="75"/>
      <c r="AL479" s="80"/>
      <c r="AM479" s="71"/>
      <c r="AN479" s="66"/>
      <c r="AO479" s="69"/>
      <c r="AP479" s="33"/>
      <c r="AQ479" s="63"/>
      <c r="AR479" s="75"/>
      <c r="AT479" s="90"/>
      <c r="AU479" s="90"/>
      <c r="AW479" s="118"/>
      <c r="AX479" s="119"/>
      <c r="AY479" s="120"/>
      <c r="AZ479" s="121"/>
      <c r="BA479" s="122"/>
      <c r="BB479" s="123"/>
      <c r="BC479" s="124"/>
      <c r="BD479" s="113"/>
      <c r="BE479" s="118"/>
      <c r="BF479" s="119"/>
      <c r="BG479" s="120"/>
      <c r="BH479" s="121"/>
      <c r="BI479" s="122"/>
      <c r="BJ479" s="123"/>
      <c r="BK479" s="121"/>
      <c r="BL479" s="124"/>
    </row>
    <row r="480" spans="1:64" ht="29.1" customHeight="1">
      <c r="A480" t="s">
        <v>967</v>
      </c>
      <c r="B480" s="16"/>
      <c r="C480" s="80"/>
      <c r="D480" s="71"/>
      <c r="E480" s="66"/>
      <c r="F480" s="69"/>
      <c r="G480" s="33"/>
      <c r="H480" s="63"/>
      <c r="I480" s="75"/>
      <c r="J480" s="80"/>
      <c r="K480" s="71"/>
      <c r="L480" s="66"/>
      <c r="M480" s="69"/>
      <c r="N480" s="33"/>
      <c r="O480" s="63"/>
      <c r="P480" s="75"/>
      <c r="Q480" s="80"/>
      <c r="R480" s="71"/>
      <c r="S480" s="66"/>
      <c r="T480" s="69"/>
      <c r="U480" s="33"/>
      <c r="V480" s="63"/>
      <c r="W480" s="75"/>
      <c r="X480" s="80"/>
      <c r="Y480" s="71"/>
      <c r="Z480" s="66"/>
      <c r="AA480" s="69"/>
      <c r="AB480" s="33"/>
      <c r="AC480" s="63"/>
      <c r="AD480" s="75"/>
      <c r="AE480" s="80"/>
      <c r="AF480" s="71"/>
      <c r="AG480" s="66"/>
      <c r="AH480" s="69"/>
      <c r="AI480" s="33"/>
      <c r="AJ480" s="63"/>
      <c r="AK480" s="75"/>
      <c r="AL480" s="80"/>
      <c r="AM480" s="71"/>
      <c r="AN480" s="66"/>
      <c r="AO480" s="69"/>
      <c r="AP480" s="33"/>
      <c r="AQ480" s="63"/>
      <c r="AR480" s="75"/>
      <c r="AT480" s="90"/>
      <c r="AU480" s="90"/>
      <c r="AW480" s="118"/>
      <c r="AX480" s="119"/>
      <c r="AY480" s="120"/>
      <c r="AZ480" s="121"/>
      <c r="BA480" s="122"/>
      <c r="BB480" s="123"/>
      <c r="BC480" s="124"/>
      <c r="BD480" s="113"/>
      <c r="BE480" s="118"/>
      <c r="BF480" s="119"/>
      <c r="BG480" s="120"/>
      <c r="BH480" s="121"/>
      <c r="BI480" s="122"/>
      <c r="BJ480" s="123"/>
      <c r="BK480" s="121"/>
      <c r="BL480" s="124"/>
    </row>
    <row r="481" spans="1:64" ht="29.1" customHeight="1">
      <c r="A481" t="s">
        <v>967</v>
      </c>
      <c r="B481" s="35" t="s">
        <v>318</v>
      </c>
      <c r="C481" s="80"/>
      <c r="D481" s="71" t="s">
        <v>31</v>
      </c>
      <c r="E481" s="66" t="s">
        <v>320</v>
      </c>
      <c r="F481" s="74" t="s">
        <v>716</v>
      </c>
      <c r="G481" s="33" t="s">
        <v>470</v>
      </c>
      <c r="H481" s="63"/>
      <c r="I481" s="75"/>
      <c r="J481" s="80"/>
      <c r="K481" s="71" t="s">
        <v>31</v>
      </c>
      <c r="L481" s="66" t="s">
        <v>320</v>
      </c>
      <c r="M481" s="74" t="s">
        <v>716</v>
      </c>
      <c r="N481" s="33" t="s">
        <v>470</v>
      </c>
      <c r="O481" s="63"/>
      <c r="P481" s="75"/>
      <c r="Q481" s="101" t="s">
        <v>5</v>
      </c>
      <c r="R481" s="71" t="s">
        <v>568</v>
      </c>
      <c r="S481" s="66" t="s">
        <v>322</v>
      </c>
      <c r="T481" s="69" t="s">
        <v>717</v>
      </c>
      <c r="U481" s="33">
        <v>100</v>
      </c>
      <c r="V481" s="73">
        <v>0</v>
      </c>
      <c r="W481" s="68" t="s">
        <v>29</v>
      </c>
      <c r="X481" s="101" t="s">
        <v>5</v>
      </c>
      <c r="Y481" s="71" t="s">
        <v>569</v>
      </c>
      <c r="Z481" s="66" t="s">
        <v>320</v>
      </c>
      <c r="AA481" s="69" t="s">
        <v>717</v>
      </c>
      <c r="AB481" s="33">
        <v>800</v>
      </c>
      <c r="AC481" s="73">
        <v>0</v>
      </c>
      <c r="AD481" s="68" t="s">
        <v>29</v>
      </c>
      <c r="AE481" s="80"/>
      <c r="AF481" s="71" t="s">
        <v>31</v>
      </c>
      <c r="AG481" s="66" t="s">
        <v>320</v>
      </c>
      <c r="AH481" s="74" t="s">
        <v>716</v>
      </c>
      <c r="AI481" s="33" t="s">
        <v>470</v>
      </c>
      <c r="AJ481" s="63"/>
      <c r="AK481" s="75"/>
      <c r="AL481" s="101" t="s">
        <v>5</v>
      </c>
      <c r="AM481" s="71" t="s">
        <v>746</v>
      </c>
      <c r="AN481" s="66" t="s">
        <v>324</v>
      </c>
      <c r="AO481" s="69" t="s">
        <v>717</v>
      </c>
      <c r="AP481" s="33">
        <v>50</v>
      </c>
      <c r="AQ481" s="73">
        <v>0</v>
      </c>
      <c r="AR481" s="68" t="s">
        <v>29</v>
      </c>
      <c r="AT481" s="90"/>
      <c r="AU481" s="90"/>
      <c r="AW481" s="118"/>
      <c r="AX481" s="119"/>
      <c r="AY481" s="120"/>
      <c r="AZ481" s="121"/>
      <c r="BA481" s="122"/>
      <c r="BB481" s="123"/>
      <c r="BC481" s="124"/>
      <c r="BD481" s="113"/>
      <c r="BE481" s="118"/>
      <c r="BF481" s="119"/>
      <c r="BG481" s="120"/>
      <c r="BH481" s="121"/>
      <c r="BI481" s="122"/>
      <c r="BJ481" s="123"/>
      <c r="BK481" s="121"/>
      <c r="BL481" s="124"/>
    </row>
    <row r="482" spans="1:64" ht="29.1" customHeight="1">
      <c r="A482" t="s">
        <v>967</v>
      </c>
      <c r="B482" s="36" t="s">
        <v>319</v>
      </c>
      <c r="C482" s="80"/>
      <c r="D482" s="71" t="s">
        <v>31</v>
      </c>
      <c r="E482" s="66" t="s">
        <v>321</v>
      </c>
      <c r="F482" s="74" t="s">
        <v>718</v>
      </c>
      <c r="G482" s="33" t="s">
        <v>470</v>
      </c>
      <c r="H482" s="63"/>
      <c r="I482" s="75"/>
      <c r="J482" s="80"/>
      <c r="K482" s="71" t="s">
        <v>31</v>
      </c>
      <c r="L482" s="66" t="s">
        <v>321</v>
      </c>
      <c r="M482" s="74" t="s">
        <v>718</v>
      </c>
      <c r="N482" s="33" t="s">
        <v>470</v>
      </c>
      <c r="O482" s="63"/>
      <c r="P482" s="75"/>
      <c r="Q482" s="101" t="s">
        <v>5</v>
      </c>
      <c r="R482" s="71" t="s">
        <v>568</v>
      </c>
      <c r="S482" s="66" t="s">
        <v>323</v>
      </c>
      <c r="T482" s="69" t="s">
        <v>719</v>
      </c>
      <c r="U482" s="33">
        <v>650</v>
      </c>
      <c r="V482" s="73">
        <v>0</v>
      </c>
      <c r="W482" s="68" t="s">
        <v>29</v>
      </c>
      <c r="X482" s="101" t="s">
        <v>5</v>
      </c>
      <c r="Y482" s="71" t="s">
        <v>569</v>
      </c>
      <c r="Z482" s="66" t="s">
        <v>321</v>
      </c>
      <c r="AA482" s="69" t="s">
        <v>719</v>
      </c>
      <c r="AB482" s="33">
        <v>2300</v>
      </c>
      <c r="AC482" s="73">
        <v>0</v>
      </c>
      <c r="AD482" s="68" t="s">
        <v>29</v>
      </c>
      <c r="AE482" s="101" t="s">
        <v>5</v>
      </c>
      <c r="AF482" s="71" t="s">
        <v>505</v>
      </c>
      <c r="AG482" s="66" t="s">
        <v>323</v>
      </c>
      <c r="AH482" s="69" t="s">
        <v>964</v>
      </c>
      <c r="AI482" s="33">
        <v>150</v>
      </c>
      <c r="AJ482" s="73">
        <v>0</v>
      </c>
      <c r="AK482" s="68" t="s">
        <v>29</v>
      </c>
      <c r="AL482" s="80"/>
      <c r="AM482" s="71" t="s">
        <v>31</v>
      </c>
      <c r="AN482" s="66" t="s">
        <v>321</v>
      </c>
      <c r="AO482" s="74" t="s">
        <v>718</v>
      </c>
      <c r="AP482" s="33" t="s">
        <v>470</v>
      </c>
      <c r="AQ482" s="63"/>
      <c r="AR482" s="75"/>
      <c r="AT482" s="90"/>
      <c r="AU482" s="90"/>
      <c r="AW482" s="118"/>
      <c r="AX482" s="119"/>
      <c r="AY482" s="120"/>
      <c r="AZ482" s="121"/>
      <c r="BA482" s="122"/>
      <c r="BB482" s="123"/>
      <c r="BC482" s="124"/>
      <c r="BD482" s="113"/>
      <c r="BE482" s="118"/>
      <c r="BF482" s="119"/>
      <c r="BG482" s="120"/>
      <c r="BH482" s="121"/>
      <c r="BI482" s="122"/>
      <c r="BJ482" s="123"/>
      <c r="BK482" s="121"/>
      <c r="BL482" s="124"/>
    </row>
    <row r="483" spans="1:64" ht="29.1" customHeight="1">
      <c r="A483" t="s">
        <v>967</v>
      </c>
      <c r="B483" s="16"/>
      <c r="C483" s="80"/>
      <c r="D483" s="71"/>
      <c r="E483" s="66"/>
      <c r="F483" s="69"/>
      <c r="G483" s="33"/>
      <c r="H483" s="63"/>
      <c r="I483" s="75"/>
      <c r="J483" s="80"/>
      <c r="K483" s="71"/>
      <c r="L483" s="66"/>
      <c r="M483" s="69"/>
      <c r="N483" s="33"/>
      <c r="O483" s="63"/>
      <c r="P483" s="75"/>
      <c r="Q483" s="80"/>
      <c r="R483" s="71"/>
      <c r="S483" s="66"/>
      <c r="T483" s="69"/>
      <c r="U483" s="33"/>
      <c r="V483" s="63"/>
      <c r="W483" s="75"/>
      <c r="X483" s="80"/>
      <c r="Y483" s="71"/>
      <c r="Z483" s="66"/>
      <c r="AA483" s="69"/>
      <c r="AB483" s="33"/>
      <c r="AC483" s="63"/>
      <c r="AD483" s="75"/>
      <c r="AE483" s="80"/>
      <c r="AF483" s="71"/>
      <c r="AG483" s="66"/>
      <c r="AH483" s="69"/>
      <c r="AI483" s="33"/>
      <c r="AJ483" s="63"/>
      <c r="AK483" s="75"/>
      <c r="AL483" s="80"/>
      <c r="AM483" s="71"/>
      <c r="AN483" s="66"/>
      <c r="AO483" s="69"/>
      <c r="AP483" s="33"/>
      <c r="AQ483" s="63"/>
      <c r="AR483" s="75"/>
      <c r="AT483" s="90"/>
      <c r="AU483" s="90"/>
      <c r="AW483" s="118"/>
      <c r="AX483" s="119"/>
      <c r="AY483" s="120"/>
      <c r="AZ483" s="121"/>
      <c r="BA483" s="122"/>
      <c r="BB483" s="123"/>
      <c r="BC483" s="124"/>
      <c r="BD483" s="113"/>
      <c r="BE483" s="118"/>
      <c r="BF483" s="119"/>
      <c r="BG483" s="120"/>
      <c r="BH483" s="121"/>
      <c r="BI483" s="122"/>
      <c r="BJ483" s="123"/>
      <c r="BK483" s="121"/>
      <c r="BL483" s="124"/>
    </row>
    <row r="484" spans="1:64" ht="29.1" customHeight="1">
      <c r="A484" t="s">
        <v>967</v>
      </c>
      <c r="B484" s="34">
        <f>SUM(G484,N484,U484,AB484,AI484,AP484)</f>
        <v>4050</v>
      </c>
      <c r="C484" s="80"/>
      <c r="D484" s="71"/>
      <c r="E484" s="66"/>
      <c r="F484" s="32" t="s">
        <v>68</v>
      </c>
      <c r="G484" s="33">
        <f>SUM(G481:G482)</f>
        <v>0</v>
      </c>
      <c r="H484" s="262">
        <f>SUM(H481:H482)</f>
        <v>0</v>
      </c>
      <c r="I484" s="263"/>
      <c r="J484" s="80"/>
      <c r="K484" s="71"/>
      <c r="L484" s="66"/>
      <c r="M484" s="32" t="s">
        <v>68</v>
      </c>
      <c r="N484" s="33">
        <f>SUM(N481:N482)</f>
        <v>0</v>
      </c>
      <c r="O484" s="262">
        <f>SUM(O481:O482)</f>
        <v>0</v>
      </c>
      <c r="P484" s="263"/>
      <c r="Q484" s="80"/>
      <c r="R484" s="71"/>
      <c r="S484" s="66"/>
      <c r="T484" s="32" t="s">
        <v>68</v>
      </c>
      <c r="U484" s="33">
        <f>SUM(U481:U482)</f>
        <v>750</v>
      </c>
      <c r="V484" s="262">
        <f>SUM(V481:V482)</f>
        <v>0</v>
      </c>
      <c r="W484" s="263"/>
      <c r="X484" s="80"/>
      <c r="Y484" s="71"/>
      <c r="Z484" s="66"/>
      <c r="AA484" s="32" t="s">
        <v>68</v>
      </c>
      <c r="AB484" s="33">
        <f>SUM(AB481:AB482)</f>
        <v>3100</v>
      </c>
      <c r="AC484" s="262">
        <f>SUM(AC481:AC482)</f>
        <v>0</v>
      </c>
      <c r="AD484" s="263"/>
      <c r="AE484" s="80"/>
      <c r="AF484" s="71"/>
      <c r="AG484" s="66"/>
      <c r="AH484" s="32" t="s">
        <v>68</v>
      </c>
      <c r="AI484" s="33">
        <f>SUM(AI481:AI482)</f>
        <v>150</v>
      </c>
      <c r="AJ484" s="262">
        <f>SUM(AJ481:AJ482)</f>
        <v>0</v>
      </c>
      <c r="AK484" s="263"/>
      <c r="AL484" s="80"/>
      <c r="AM484" s="71"/>
      <c r="AN484" s="66"/>
      <c r="AO484" s="32" t="s">
        <v>68</v>
      </c>
      <c r="AP484" s="33">
        <f>SUM(AP481:AP482)</f>
        <v>50</v>
      </c>
      <c r="AQ484" s="262">
        <f>SUM(AQ481:AQ482)</f>
        <v>0</v>
      </c>
      <c r="AR484" s="263"/>
      <c r="AT484" s="91"/>
      <c r="AU484" s="91">
        <f>SUM(BE484:BL484)</f>
        <v>0</v>
      </c>
      <c r="AW484" s="118"/>
      <c r="AX484" s="119"/>
      <c r="AY484" s="120"/>
      <c r="AZ484" s="121"/>
      <c r="BA484" s="122"/>
      <c r="BB484" s="123"/>
      <c r="BC484" s="124"/>
      <c r="BD484" s="113"/>
      <c r="BE484" s="118"/>
      <c r="BF484" s="119"/>
      <c r="BG484" s="120">
        <f>COUNTIF(V481:V482,{"&gt;0","&lt;0"})</f>
        <v>0</v>
      </c>
      <c r="BH484" s="121">
        <f>COUNTIF(AC481:AC482,{"&gt;0","&lt;0"})</f>
        <v>0</v>
      </c>
      <c r="BI484" s="122">
        <f>COUNTIF(AQ481,{"&gt;0","&lt;0"})</f>
        <v>0</v>
      </c>
      <c r="BJ484" s="123"/>
      <c r="BK484" s="121"/>
      <c r="BL484" s="124">
        <f>IF(COUNTIF(V482,{"&gt;0","&lt;0"}),0,COUNTIF(AJ482,{"&gt;0","&lt;0"}))</f>
        <v>0</v>
      </c>
    </row>
    <row r="485" spans="1:64" ht="29.1" customHeight="1">
      <c r="A485" t="s">
        <v>967</v>
      </c>
      <c r="B485" s="16"/>
      <c r="C485" s="80"/>
      <c r="D485" s="71"/>
      <c r="E485" s="66"/>
      <c r="F485" s="69"/>
      <c r="G485" s="33"/>
      <c r="H485" s="63"/>
      <c r="I485" s="75"/>
      <c r="J485" s="80"/>
      <c r="K485" s="71"/>
      <c r="L485" s="66"/>
      <c r="M485" s="69"/>
      <c r="N485" s="33"/>
      <c r="O485" s="63"/>
      <c r="P485" s="75"/>
      <c r="Q485" s="80"/>
      <c r="R485" s="71"/>
      <c r="S485" s="66"/>
      <c r="T485" s="69"/>
      <c r="U485" s="33"/>
      <c r="V485" s="63"/>
      <c r="W485" s="75"/>
      <c r="X485" s="80"/>
      <c r="Y485" s="71"/>
      <c r="Z485" s="66"/>
      <c r="AA485" s="69"/>
      <c r="AB485" s="33"/>
      <c r="AC485" s="63"/>
      <c r="AD485" s="75"/>
      <c r="AE485" s="80"/>
      <c r="AF485" s="71"/>
      <c r="AG485" s="66"/>
      <c r="AH485" s="69"/>
      <c r="AI485" s="33"/>
      <c r="AJ485" s="63"/>
      <c r="AK485" s="75"/>
      <c r="AL485" s="80"/>
      <c r="AM485" s="71"/>
      <c r="AN485" s="66"/>
      <c r="AO485" s="69"/>
      <c r="AP485" s="33"/>
      <c r="AQ485" s="63"/>
      <c r="AR485" s="75"/>
      <c r="AT485" s="90"/>
      <c r="AU485" s="90"/>
      <c r="AW485" s="118"/>
      <c r="AX485" s="119"/>
      <c r="AY485" s="120"/>
      <c r="AZ485" s="121"/>
      <c r="BA485" s="122"/>
      <c r="BB485" s="123"/>
      <c r="BC485" s="124"/>
      <c r="BD485" s="113"/>
      <c r="BE485" s="118"/>
      <c r="BF485" s="119"/>
      <c r="BG485" s="120"/>
      <c r="BH485" s="121"/>
      <c r="BI485" s="122"/>
      <c r="BJ485" s="123"/>
      <c r="BK485" s="121"/>
      <c r="BL485" s="124"/>
    </row>
    <row r="486" spans="1:64" ht="29.1" customHeight="1">
      <c r="A486" t="s">
        <v>967</v>
      </c>
      <c r="B486" s="85"/>
      <c r="C486" s="80"/>
      <c r="D486" s="71"/>
      <c r="E486" s="66"/>
      <c r="F486" s="69"/>
      <c r="G486" s="33"/>
      <c r="H486" s="63"/>
      <c r="I486" s="75"/>
      <c r="J486" s="80"/>
      <c r="K486" s="71"/>
      <c r="L486" s="66"/>
      <c r="M486" s="69"/>
      <c r="N486" s="33"/>
      <c r="O486" s="63"/>
      <c r="P486" s="75"/>
      <c r="Q486" s="80"/>
      <c r="R486" s="71"/>
      <c r="S486" s="66"/>
      <c r="T486" s="69"/>
      <c r="U486" s="33"/>
      <c r="V486" s="63"/>
      <c r="W486" s="75"/>
      <c r="X486" s="80"/>
      <c r="Y486" s="71"/>
      <c r="Z486" s="66"/>
      <c r="AA486" s="69"/>
      <c r="AB486" s="33"/>
      <c r="AC486" s="63"/>
      <c r="AD486" s="75"/>
      <c r="AE486" s="80"/>
      <c r="AF486" s="71"/>
      <c r="AG486" s="66"/>
      <c r="AH486" s="69"/>
      <c r="AI486" s="33"/>
      <c r="AJ486" s="63"/>
      <c r="AK486" s="75"/>
      <c r="AL486" s="80"/>
      <c r="AM486" s="71"/>
      <c r="AN486" s="66"/>
      <c r="AO486" s="69"/>
      <c r="AP486" s="33"/>
      <c r="AQ486" s="63"/>
      <c r="AR486" s="75"/>
      <c r="AT486" s="90"/>
      <c r="AU486" s="90"/>
      <c r="AW486" s="118"/>
      <c r="AX486" s="119"/>
      <c r="AY486" s="120"/>
      <c r="AZ486" s="121"/>
      <c r="BA486" s="122"/>
      <c r="BB486" s="123"/>
      <c r="BC486" s="124"/>
      <c r="BD486" s="113"/>
      <c r="BE486" s="118"/>
      <c r="BF486" s="119"/>
      <c r="BG486" s="120"/>
      <c r="BH486" s="121"/>
      <c r="BI486" s="122"/>
      <c r="BJ486" s="123"/>
      <c r="BK486" s="121"/>
      <c r="BL486" s="124"/>
    </row>
    <row r="487" spans="1:64" ht="29.1" customHeight="1">
      <c r="A487" t="s">
        <v>967</v>
      </c>
      <c r="B487" s="16" t="s">
        <v>325</v>
      </c>
      <c r="C487" s="80"/>
      <c r="D487" s="71" t="s">
        <v>31</v>
      </c>
      <c r="E487" s="66" t="s">
        <v>327</v>
      </c>
      <c r="F487" s="74" t="s">
        <v>887</v>
      </c>
      <c r="G487" s="33" t="s">
        <v>470</v>
      </c>
      <c r="H487" s="63"/>
      <c r="I487" s="75"/>
      <c r="J487" s="80"/>
      <c r="K487" s="71" t="s">
        <v>31</v>
      </c>
      <c r="L487" s="66" t="s">
        <v>327</v>
      </c>
      <c r="M487" s="74" t="s">
        <v>887</v>
      </c>
      <c r="N487" s="33" t="s">
        <v>470</v>
      </c>
      <c r="O487" s="63"/>
      <c r="P487" s="75"/>
      <c r="Q487" s="101" t="s">
        <v>5</v>
      </c>
      <c r="R487" s="71" t="s">
        <v>568</v>
      </c>
      <c r="S487" s="66" t="s">
        <v>333</v>
      </c>
      <c r="T487" s="69" t="s">
        <v>825</v>
      </c>
      <c r="U487" s="33">
        <v>950</v>
      </c>
      <c r="V487" s="73">
        <v>0</v>
      </c>
      <c r="W487" s="68" t="s">
        <v>29</v>
      </c>
      <c r="X487" s="101" t="s">
        <v>5</v>
      </c>
      <c r="Y487" s="71" t="s">
        <v>569</v>
      </c>
      <c r="Z487" s="66" t="s">
        <v>327</v>
      </c>
      <c r="AA487" s="69" t="s">
        <v>825</v>
      </c>
      <c r="AB487" s="33">
        <v>3150</v>
      </c>
      <c r="AC487" s="73">
        <v>0</v>
      </c>
      <c r="AD487" s="68" t="s">
        <v>29</v>
      </c>
      <c r="AE487" s="80"/>
      <c r="AF487" s="71" t="s">
        <v>31</v>
      </c>
      <c r="AG487" s="66" t="s">
        <v>327</v>
      </c>
      <c r="AH487" s="74" t="s">
        <v>887</v>
      </c>
      <c r="AI487" s="33" t="s">
        <v>470</v>
      </c>
      <c r="AJ487" s="63"/>
      <c r="AK487" s="75"/>
      <c r="AL487" s="80"/>
      <c r="AM487" s="71" t="s">
        <v>31</v>
      </c>
      <c r="AN487" s="66" t="s">
        <v>327</v>
      </c>
      <c r="AO487" s="74" t="s">
        <v>887</v>
      </c>
      <c r="AP487" s="33" t="s">
        <v>470</v>
      </c>
      <c r="AQ487" s="63"/>
      <c r="AR487" s="75"/>
      <c r="AT487" s="90"/>
      <c r="AU487" s="90"/>
      <c r="AW487" s="118"/>
      <c r="AX487" s="119"/>
      <c r="AY487" s="120"/>
      <c r="AZ487" s="121"/>
      <c r="BA487" s="122"/>
      <c r="BB487" s="123"/>
      <c r="BC487" s="124"/>
      <c r="BD487" s="113"/>
      <c r="BE487" s="118"/>
      <c r="BF487" s="119"/>
      <c r="BG487" s="120"/>
      <c r="BH487" s="121"/>
      <c r="BI487" s="122"/>
      <c r="BJ487" s="123"/>
      <c r="BK487" s="121"/>
      <c r="BL487" s="124"/>
    </row>
    <row r="488" spans="1:64" ht="29.1" customHeight="1">
      <c r="A488" t="s">
        <v>967</v>
      </c>
      <c r="B488" s="16" t="s">
        <v>326</v>
      </c>
      <c r="C488" s="80"/>
      <c r="D488" s="71" t="s">
        <v>31</v>
      </c>
      <c r="E488" s="66" t="s">
        <v>328</v>
      </c>
      <c r="F488" s="74" t="s">
        <v>888</v>
      </c>
      <c r="G488" s="33" t="s">
        <v>470</v>
      </c>
      <c r="H488" s="63"/>
      <c r="I488" s="75"/>
      <c r="J488" s="80"/>
      <c r="K488" s="71" t="s">
        <v>31</v>
      </c>
      <c r="L488" s="66" t="s">
        <v>328</v>
      </c>
      <c r="M488" s="74" t="s">
        <v>888</v>
      </c>
      <c r="N488" s="33" t="s">
        <v>470</v>
      </c>
      <c r="O488" s="63"/>
      <c r="P488" s="75"/>
      <c r="Q488" s="101" t="s">
        <v>5</v>
      </c>
      <c r="R488" s="71" t="s">
        <v>568</v>
      </c>
      <c r="S488" s="66" t="s">
        <v>334</v>
      </c>
      <c r="T488" s="84" t="s">
        <v>1128</v>
      </c>
      <c r="U488" s="33">
        <v>1600</v>
      </c>
      <c r="V488" s="73">
        <v>0</v>
      </c>
      <c r="W488" s="68" t="s">
        <v>29</v>
      </c>
      <c r="X488" s="101" t="s">
        <v>5</v>
      </c>
      <c r="Y488" s="71" t="s">
        <v>569</v>
      </c>
      <c r="Z488" s="66" t="s">
        <v>328</v>
      </c>
      <c r="AA488" s="69" t="s">
        <v>827</v>
      </c>
      <c r="AB488" s="33">
        <v>4150</v>
      </c>
      <c r="AC488" s="73">
        <v>0</v>
      </c>
      <c r="AD488" s="68" t="s">
        <v>29</v>
      </c>
      <c r="AE488" s="80"/>
      <c r="AF488" s="71" t="s">
        <v>31</v>
      </c>
      <c r="AG488" s="66" t="s">
        <v>328</v>
      </c>
      <c r="AH488" s="74" t="s">
        <v>888</v>
      </c>
      <c r="AI488" s="33" t="s">
        <v>470</v>
      </c>
      <c r="AJ488" s="63"/>
      <c r="AK488" s="75"/>
      <c r="AL488" s="80"/>
      <c r="AM488" s="71" t="s">
        <v>31</v>
      </c>
      <c r="AN488" s="66" t="s">
        <v>328</v>
      </c>
      <c r="AO488" s="74" t="s">
        <v>888</v>
      </c>
      <c r="AP488" s="33" t="s">
        <v>470</v>
      </c>
      <c r="AQ488" s="63"/>
      <c r="AR488" s="75"/>
      <c r="AT488" s="90"/>
      <c r="AU488" s="90"/>
      <c r="AW488" s="118"/>
      <c r="AX488" s="119"/>
      <c r="AY488" s="120"/>
      <c r="AZ488" s="121"/>
      <c r="BA488" s="122"/>
      <c r="BB488" s="123"/>
      <c r="BC488" s="124"/>
      <c r="BD488" s="113"/>
      <c r="BE488" s="118"/>
      <c r="BF488" s="119"/>
      <c r="BG488" s="120"/>
      <c r="BH488" s="121"/>
      <c r="BI488" s="122"/>
      <c r="BJ488" s="123"/>
      <c r="BK488" s="121"/>
      <c r="BL488" s="124"/>
    </row>
    <row r="489" spans="1:64" ht="29.1" customHeight="1">
      <c r="A489" t="s">
        <v>967</v>
      </c>
      <c r="B489" s="16"/>
      <c r="C489" s="80"/>
      <c r="D489" s="71" t="s">
        <v>31</v>
      </c>
      <c r="E489" s="66" t="s">
        <v>331</v>
      </c>
      <c r="F489" s="74" t="s">
        <v>889</v>
      </c>
      <c r="G489" s="33" t="s">
        <v>470</v>
      </c>
      <c r="H489" s="63"/>
      <c r="I489" s="75"/>
      <c r="J489" s="80"/>
      <c r="K489" s="71" t="s">
        <v>31</v>
      </c>
      <c r="L489" s="66" t="s">
        <v>331</v>
      </c>
      <c r="M489" s="74" t="s">
        <v>889</v>
      </c>
      <c r="N489" s="33" t="s">
        <v>470</v>
      </c>
      <c r="O489" s="63"/>
      <c r="P489" s="75"/>
      <c r="Q489" s="80"/>
      <c r="R489" s="71" t="s">
        <v>31</v>
      </c>
      <c r="S489" s="66" t="s">
        <v>329</v>
      </c>
      <c r="T489" s="74" t="s">
        <v>891</v>
      </c>
      <c r="U489" s="33" t="s">
        <v>470</v>
      </c>
      <c r="V489" s="63"/>
      <c r="W489" s="75"/>
      <c r="X489" s="101" t="s">
        <v>5</v>
      </c>
      <c r="Y489" s="71" t="s">
        <v>569</v>
      </c>
      <c r="Z489" s="66" t="s">
        <v>331</v>
      </c>
      <c r="AA489" s="69" t="s">
        <v>828</v>
      </c>
      <c r="AB489" s="33">
        <v>2750</v>
      </c>
      <c r="AC489" s="73">
        <v>0</v>
      </c>
      <c r="AD489" s="68" t="s">
        <v>29</v>
      </c>
      <c r="AE489" s="80"/>
      <c r="AF489" s="71" t="s">
        <v>31</v>
      </c>
      <c r="AG489" s="66" t="s">
        <v>331</v>
      </c>
      <c r="AH489" s="74" t="s">
        <v>889</v>
      </c>
      <c r="AI489" s="33" t="s">
        <v>470</v>
      </c>
      <c r="AJ489" s="63"/>
      <c r="AK489" s="75"/>
      <c r="AL489" s="80"/>
      <c r="AM489" s="71" t="s">
        <v>31</v>
      </c>
      <c r="AN489" s="66" t="s">
        <v>331</v>
      </c>
      <c r="AO489" s="74" t="s">
        <v>889</v>
      </c>
      <c r="AP489" s="33" t="s">
        <v>470</v>
      </c>
      <c r="AQ489" s="63"/>
      <c r="AR489" s="75"/>
      <c r="AT489" s="90"/>
      <c r="AU489" s="90"/>
      <c r="AW489" s="118"/>
      <c r="AX489" s="119"/>
      <c r="AY489" s="120"/>
      <c r="AZ489" s="121"/>
      <c r="BA489" s="122"/>
      <c r="BB489" s="123"/>
      <c r="BC489" s="124"/>
      <c r="BD489" s="113"/>
      <c r="BE489" s="118"/>
      <c r="BF489" s="119"/>
      <c r="BG489" s="120"/>
      <c r="BH489" s="121"/>
      <c r="BI489" s="122"/>
      <c r="BJ489" s="123"/>
      <c r="BK489" s="121"/>
      <c r="BL489" s="124"/>
    </row>
    <row r="490" spans="1:64" ht="29.1" customHeight="1">
      <c r="A490" t="s">
        <v>967</v>
      </c>
      <c r="B490" s="16"/>
      <c r="C490" s="80"/>
      <c r="D490" s="71" t="s">
        <v>31</v>
      </c>
      <c r="E490" s="66" t="s">
        <v>332</v>
      </c>
      <c r="F490" s="74" t="s">
        <v>890</v>
      </c>
      <c r="G490" s="33" t="s">
        <v>470</v>
      </c>
      <c r="H490" s="63"/>
      <c r="I490" s="75"/>
      <c r="J490" s="80"/>
      <c r="K490" s="71" t="s">
        <v>31</v>
      </c>
      <c r="L490" s="66" t="s">
        <v>332</v>
      </c>
      <c r="M490" s="74" t="s">
        <v>890</v>
      </c>
      <c r="N490" s="33" t="s">
        <v>470</v>
      </c>
      <c r="O490" s="63"/>
      <c r="P490" s="75"/>
      <c r="Q490" s="80"/>
      <c r="R490" s="71"/>
      <c r="S490" s="66"/>
      <c r="T490" s="69"/>
      <c r="U490" s="33"/>
      <c r="V490" s="63"/>
      <c r="W490" s="75"/>
      <c r="X490" s="101" t="s">
        <v>5</v>
      </c>
      <c r="Y490" s="71" t="s">
        <v>569</v>
      </c>
      <c r="Z490" s="66" t="s">
        <v>332</v>
      </c>
      <c r="AA490" s="69" t="s">
        <v>829</v>
      </c>
      <c r="AB490" s="33">
        <v>1700</v>
      </c>
      <c r="AC490" s="73">
        <v>0</v>
      </c>
      <c r="AD490" s="68" t="s">
        <v>29</v>
      </c>
      <c r="AE490" s="80"/>
      <c r="AF490" s="71" t="s">
        <v>31</v>
      </c>
      <c r="AG490" s="66" t="s">
        <v>332</v>
      </c>
      <c r="AH490" s="74" t="s">
        <v>890</v>
      </c>
      <c r="AI490" s="33" t="s">
        <v>470</v>
      </c>
      <c r="AJ490" s="63"/>
      <c r="AK490" s="75"/>
      <c r="AL490" s="80"/>
      <c r="AM490" s="71" t="s">
        <v>31</v>
      </c>
      <c r="AN490" s="66" t="s">
        <v>332</v>
      </c>
      <c r="AO490" s="74" t="s">
        <v>890</v>
      </c>
      <c r="AP490" s="33" t="s">
        <v>470</v>
      </c>
      <c r="AQ490" s="63"/>
      <c r="AR490" s="75"/>
      <c r="AT490" s="90"/>
      <c r="AU490" s="90"/>
      <c r="AW490" s="118"/>
      <c r="AX490" s="119"/>
      <c r="AY490" s="120"/>
      <c r="AZ490" s="121"/>
      <c r="BA490" s="122"/>
      <c r="BB490" s="123"/>
      <c r="BC490" s="124"/>
      <c r="BD490" s="113"/>
      <c r="BE490" s="118"/>
      <c r="BF490" s="119"/>
      <c r="BG490" s="120"/>
      <c r="BH490" s="121"/>
      <c r="BI490" s="122"/>
      <c r="BJ490" s="123"/>
      <c r="BK490" s="121"/>
      <c r="BL490" s="124"/>
    </row>
    <row r="491" spans="1:64" ht="29.1" customHeight="1">
      <c r="A491" t="s">
        <v>967</v>
      </c>
      <c r="B491" s="16"/>
      <c r="C491" s="80"/>
      <c r="D491" s="71" t="s">
        <v>31</v>
      </c>
      <c r="E491" s="66" t="s">
        <v>329</v>
      </c>
      <c r="F491" s="74" t="s">
        <v>891</v>
      </c>
      <c r="G491" s="33" t="s">
        <v>470</v>
      </c>
      <c r="H491" s="63"/>
      <c r="I491" s="75"/>
      <c r="J491" s="80"/>
      <c r="K491" s="71" t="s">
        <v>31</v>
      </c>
      <c r="L491" s="66" t="s">
        <v>329</v>
      </c>
      <c r="M491" s="74" t="s">
        <v>891</v>
      </c>
      <c r="N491" s="33" t="s">
        <v>470</v>
      </c>
      <c r="O491" s="63"/>
      <c r="P491" s="75"/>
      <c r="Q491" s="80"/>
      <c r="R491" s="71"/>
      <c r="S491" s="66"/>
      <c r="T491" s="69"/>
      <c r="U491" s="33"/>
      <c r="V491" s="63"/>
      <c r="W491" s="75"/>
      <c r="X491" s="101" t="s">
        <v>5</v>
      </c>
      <c r="Y491" s="71" t="s">
        <v>569</v>
      </c>
      <c r="Z491" s="66" t="s">
        <v>329</v>
      </c>
      <c r="AA491" s="69" t="s">
        <v>830</v>
      </c>
      <c r="AB491" s="33">
        <v>400</v>
      </c>
      <c r="AC491" s="73">
        <v>0</v>
      </c>
      <c r="AD491" s="68" t="s">
        <v>29</v>
      </c>
      <c r="AE491" s="80"/>
      <c r="AF491" s="71" t="s">
        <v>31</v>
      </c>
      <c r="AG491" s="66" t="s">
        <v>329</v>
      </c>
      <c r="AH491" s="74" t="s">
        <v>891</v>
      </c>
      <c r="AI491" s="33" t="s">
        <v>470</v>
      </c>
      <c r="AJ491" s="63"/>
      <c r="AK491" s="75"/>
      <c r="AL491" s="80"/>
      <c r="AM491" s="71" t="s">
        <v>31</v>
      </c>
      <c r="AN491" s="66" t="s">
        <v>329</v>
      </c>
      <c r="AO491" s="74" t="s">
        <v>891</v>
      </c>
      <c r="AP491" s="33" t="s">
        <v>470</v>
      </c>
      <c r="AQ491" s="63"/>
      <c r="AR491" s="75"/>
      <c r="AT491" s="90"/>
      <c r="AU491" s="90"/>
      <c r="AW491" s="118"/>
      <c r="AX491" s="119"/>
      <c r="AY491" s="120"/>
      <c r="AZ491" s="121"/>
      <c r="BA491" s="122"/>
      <c r="BB491" s="123"/>
      <c r="BC491" s="124"/>
      <c r="BD491" s="113"/>
      <c r="BE491" s="118"/>
      <c r="BF491" s="119"/>
      <c r="BG491" s="120"/>
      <c r="BH491" s="121"/>
      <c r="BI491" s="122"/>
      <c r="BJ491" s="123"/>
      <c r="BK491" s="121"/>
      <c r="BL491" s="124"/>
    </row>
    <row r="492" spans="1:64" ht="29.1" customHeight="1">
      <c r="A492" t="s">
        <v>967</v>
      </c>
      <c r="B492" s="16"/>
      <c r="C492" s="80"/>
      <c r="D492" s="71" t="s">
        <v>31</v>
      </c>
      <c r="E492" s="66" t="s">
        <v>330</v>
      </c>
      <c r="F492" s="74" t="s">
        <v>892</v>
      </c>
      <c r="G492" s="33" t="s">
        <v>470</v>
      </c>
      <c r="H492" s="63"/>
      <c r="I492" s="75"/>
      <c r="J492" s="80"/>
      <c r="K492" s="71" t="s">
        <v>31</v>
      </c>
      <c r="L492" s="66" t="s">
        <v>330</v>
      </c>
      <c r="M492" s="74" t="s">
        <v>892</v>
      </c>
      <c r="N492" s="33" t="s">
        <v>470</v>
      </c>
      <c r="O492" s="63"/>
      <c r="P492" s="75"/>
      <c r="Q492" s="80"/>
      <c r="R492" s="71"/>
      <c r="S492" s="66"/>
      <c r="T492" s="69"/>
      <c r="U492" s="33"/>
      <c r="V492" s="63"/>
      <c r="W492" s="75"/>
      <c r="X492" s="101" t="s">
        <v>5</v>
      </c>
      <c r="Y492" s="71" t="s">
        <v>569</v>
      </c>
      <c r="Z492" s="66" t="s">
        <v>330</v>
      </c>
      <c r="AA492" s="69" t="s">
        <v>826</v>
      </c>
      <c r="AB492" s="33">
        <v>750</v>
      </c>
      <c r="AC492" s="73">
        <v>0</v>
      </c>
      <c r="AD492" s="68" t="s">
        <v>29</v>
      </c>
      <c r="AE492" s="80"/>
      <c r="AF492" s="71" t="s">
        <v>31</v>
      </c>
      <c r="AG492" s="66" t="s">
        <v>330</v>
      </c>
      <c r="AH492" s="74" t="s">
        <v>892</v>
      </c>
      <c r="AI492" s="33" t="s">
        <v>470</v>
      </c>
      <c r="AJ492" s="63"/>
      <c r="AK492" s="75"/>
      <c r="AL492" s="80"/>
      <c r="AM492" s="71" t="s">
        <v>31</v>
      </c>
      <c r="AN492" s="66" t="s">
        <v>330</v>
      </c>
      <c r="AO492" s="74" t="s">
        <v>892</v>
      </c>
      <c r="AP492" s="33" t="s">
        <v>470</v>
      </c>
      <c r="AQ492" s="63"/>
      <c r="AR492" s="75"/>
      <c r="AT492" s="90"/>
      <c r="AU492" s="90"/>
      <c r="AW492" s="118"/>
      <c r="AX492" s="119"/>
      <c r="AY492" s="120"/>
      <c r="AZ492" s="121"/>
      <c r="BA492" s="122"/>
      <c r="BB492" s="123"/>
      <c r="BC492" s="124"/>
      <c r="BD492" s="113"/>
      <c r="BE492" s="118"/>
      <c r="BF492" s="119"/>
      <c r="BG492" s="120"/>
      <c r="BH492" s="121"/>
      <c r="BI492" s="122"/>
      <c r="BJ492" s="123"/>
      <c r="BK492" s="121"/>
      <c r="BL492" s="124"/>
    </row>
    <row r="493" spans="1:64" ht="29.1" customHeight="1">
      <c r="A493" t="s">
        <v>967</v>
      </c>
      <c r="B493" s="16"/>
      <c r="C493" s="80"/>
      <c r="D493" s="71"/>
      <c r="E493" s="66"/>
      <c r="F493" s="69"/>
      <c r="G493" s="33"/>
      <c r="H493" s="63"/>
      <c r="I493" s="75"/>
      <c r="J493" s="80"/>
      <c r="K493" s="71"/>
      <c r="L493" s="66"/>
      <c r="M493" s="69"/>
      <c r="N493" s="33"/>
      <c r="O493" s="63"/>
      <c r="P493" s="75"/>
      <c r="Q493" s="80"/>
      <c r="R493" s="71"/>
      <c r="S493" s="66"/>
      <c r="T493" s="69"/>
      <c r="U493" s="33"/>
      <c r="V493" s="63"/>
      <c r="W493" s="75"/>
      <c r="X493" s="80"/>
      <c r="Y493" s="71"/>
      <c r="Z493" s="66"/>
      <c r="AA493" s="69"/>
      <c r="AB493" s="33"/>
      <c r="AC493" s="63"/>
      <c r="AD493" s="75"/>
      <c r="AE493" s="80"/>
      <c r="AF493" s="71"/>
      <c r="AG493" s="66"/>
      <c r="AH493" s="69"/>
      <c r="AI493" s="33"/>
      <c r="AJ493" s="63"/>
      <c r="AK493" s="75"/>
      <c r="AL493" s="80"/>
      <c r="AM493" s="71"/>
      <c r="AN493" s="66"/>
      <c r="AO493" s="69"/>
      <c r="AP493" s="33"/>
      <c r="AQ493" s="63"/>
      <c r="AR493" s="75"/>
      <c r="AT493" s="90"/>
      <c r="AU493" s="90"/>
      <c r="AW493" s="118"/>
      <c r="AX493" s="119"/>
      <c r="AY493" s="120"/>
      <c r="AZ493" s="121"/>
      <c r="BA493" s="122"/>
      <c r="BB493" s="123"/>
      <c r="BC493" s="124"/>
      <c r="BD493" s="113"/>
      <c r="BE493" s="118"/>
      <c r="BF493" s="119"/>
      <c r="BG493" s="120"/>
      <c r="BH493" s="121"/>
      <c r="BI493" s="122"/>
      <c r="BJ493" s="123"/>
      <c r="BK493" s="121"/>
      <c r="BL493" s="124"/>
    </row>
    <row r="494" spans="1:64" ht="29.1" customHeight="1">
      <c r="A494" t="s">
        <v>967</v>
      </c>
      <c r="B494" s="34">
        <f>SUM(G494,N494,U494,AB494,AI494,AP494)</f>
        <v>15450</v>
      </c>
      <c r="C494" s="80"/>
      <c r="D494" s="71"/>
      <c r="E494" s="66"/>
      <c r="F494" s="32" t="s">
        <v>68</v>
      </c>
      <c r="G494" s="33">
        <f>SUM(G487:G492)</f>
        <v>0</v>
      </c>
      <c r="H494" s="262">
        <f>SUM(H487:H492)</f>
        <v>0</v>
      </c>
      <c r="I494" s="263"/>
      <c r="J494" s="80"/>
      <c r="K494" s="71"/>
      <c r="L494" s="66"/>
      <c r="M494" s="32" t="s">
        <v>68</v>
      </c>
      <c r="N494" s="33">
        <f>SUM(N487:N492)</f>
        <v>0</v>
      </c>
      <c r="O494" s="262">
        <f>SUM(O487:O492)</f>
        <v>0</v>
      </c>
      <c r="P494" s="263"/>
      <c r="Q494" s="80"/>
      <c r="R494" s="71"/>
      <c r="S494" s="66"/>
      <c r="T494" s="32" t="s">
        <v>68</v>
      </c>
      <c r="U494" s="33">
        <f>SUM(U487:U492)</f>
        <v>2550</v>
      </c>
      <c r="V494" s="262">
        <f>SUM(V487:V492)</f>
        <v>0</v>
      </c>
      <c r="W494" s="263"/>
      <c r="X494" s="80"/>
      <c r="Y494" s="71"/>
      <c r="Z494" s="66"/>
      <c r="AA494" s="32" t="s">
        <v>68</v>
      </c>
      <c r="AB494" s="33">
        <f>SUM(AB487:AB492)</f>
        <v>12900</v>
      </c>
      <c r="AC494" s="262">
        <f>SUM(AC487:AC492)</f>
        <v>0</v>
      </c>
      <c r="AD494" s="263"/>
      <c r="AE494" s="80"/>
      <c r="AF494" s="71"/>
      <c r="AG494" s="66"/>
      <c r="AH494" s="32" t="s">
        <v>68</v>
      </c>
      <c r="AI494" s="33">
        <f>SUM(AI487:AI492)</f>
        <v>0</v>
      </c>
      <c r="AJ494" s="262">
        <f>SUM(AJ487:AJ492)</f>
        <v>0</v>
      </c>
      <c r="AK494" s="263"/>
      <c r="AL494" s="80"/>
      <c r="AM494" s="71"/>
      <c r="AN494" s="66"/>
      <c r="AO494" s="32" t="s">
        <v>68</v>
      </c>
      <c r="AP494" s="33">
        <f>SUM(AP487:AP492)</f>
        <v>0</v>
      </c>
      <c r="AQ494" s="262">
        <f>SUM(AQ487:AQ492)</f>
        <v>0</v>
      </c>
      <c r="AR494" s="263"/>
      <c r="AT494" s="91"/>
      <c r="AU494" s="91">
        <f>SUM(BE494:BL494)</f>
        <v>0</v>
      </c>
      <c r="AW494" s="118"/>
      <c r="AX494" s="119"/>
      <c r="AY494" s="120"/>
      <c r="AZ494" s="121"/>
      <c r="BA494" s="122"/>
      <c r="BB494" s="123"/>
      <c r="BC494" s="124"/>
      <c r="BD494" s="113"/>
      <c r="BE494" s="118"/>
      <c r="BF494" s="119"/>
      <c r="BG494" s="120">
        <f>COUNTIF(V487:V489,{"&gt;0","&lt;0"})</f>
        <v>0</v>
      </c>
      <c r="BH494" s="121">
        <f>COUNTIF(AC487:AC492,{"&gt;0","&lt;0"})</f>
        <v>0</v>
      </c>
      <c r="BI494" s="122"/>
      <c r="BJ494" s="123"/>
      <c r="BK494" s="121"/>
      <c r="BL494" s="124"/>
    </row>
    <row r="495" spans="1:64" ht="29.1" customHeight="1">
      <c r="A495" t="s">
        <v>967</v>
      </c>
      <c r="B495" s="16"/>
      <c r="C495" s="80"/>
      <c r="D495" s="71"/>
      <c r="E495" s="66"/>
      <c r="F495" s="69"/>
      <c r="G495" s="33"/>
      <c r="H495" s="63"/>
      <c r="I495" s="75"/>
      <c r="J495" s="80"/>
      <c r="K495" s="71"/>
      <c r="L495" s="66"/>
      <c r="M495" s="69"/>
      <c r="N495" s="33"/>
      <c r="O495" s="63"/>
      <c r="P495" s="75"/>
      <c r="Q495" s="80"/>
      <c r="R495" s="71"/>
      <c r="S495" s="66"/>
      <c r="T495" s="69"/>
      <c r="U495" s="33"/>
      <c r="V495" s="63"/>
      <c r="W495" s="75"/>
      <c r="X495" s="80"/>
      <c r="Y495" s="71"/>
      <c r="Z495" s="66"/>
      <c r="AA495" s="69"/>
      <c r="AB495" s="33"/>
      <c r="AC495" s="63"/>
      <c r="AD495" s="75"/>
      <c r="AE495" s="80"/>
      <c r="AF495" s="71"/>
      <c r="AG495" s="66"/>
      <c r="AH495" s="69"/>
      <c r="AI495" s="33"/>
      <c r="AJ495" s="63"/>
      <c r="AK495" s="75"/>
      <c r="AL495" s="80"/>
      <c r="AM495" s="71"/>
      <c r="AN495" s="66"/>
      <c r="AO495" s="69"/>
      <c r="AP495" s="33"/>
      <c r="AQ495" s="63"/>
      <c r="AR495" s="75"/>
      <c r="AT495" s="90"/>
      <c r="AU495" s="90"/>
      <c r="AW495" s="118"/>
      <c r="AX495" s="119"/>
      <c r="AY495" s="120"/>
      <c r="AZ495" s="121"/>
      <c r="BA495" s="122"/>
      <c r="BB495" s="123"/>
      <c r="BC495" s="124"/>
      <c r="BD495" s="113"/>
      <c r="BE495" s="118"/>
      <c r="BF495" s="119"/>
      <c r="BG495" s="120"/>
      <c r="BH495" s="121"/>
      <c r="BI495" s="122"/>
      <c r="BJ495" s="123"/>
      <c r="BK495" s="121"/>
      <c r="BL495" s="124"/>
    </row>
    <row r="496" spans="1:64" ht="29.1" customHeight="1">
      <c r="A496" t="s">
        <v>967</v>
      </c>
      <c r="B496" s="16"/>
      <c r="C496" s="80"/>
      <c r="D496" s="71"/>
      <c r="E496" s="66"/>
      <c r="F496" s="69"/>
      <c r="G496" s="33"/>
      <c r="H496" s="63"/>
      <c r="I496" s="75"/>
      <c r="J496" s="80"/>
      <c r="K496" s="71"/>
      <c r="L496" s="66"/>
      <c r="M496" s="69"/>
      <c r="N496" s="33"/>
      <c r="O496" s="63"/>
      <c r="P496" s="75"/>
      <c r="Q496" s="80"/>
      <c r="R496" s="71"/>
      <c r="S496" s="66"/>
      <c r="T496" s="69"/>
      <c r="U496" s="33"/>
      <c r="V496" s="63"/>
      <c r="W496" s="75"/>
      <c r="X496" s="80"/>
      <c r="Y496" s="71"/>
      <c r="Z496" s="66"/>
      <c r="AA496" s="69"/>
      <c r="AB496" s="33"/>
      <c r="AC496" s="63"/>
      <c r="AD496" s="75"/>
      <c r="AE496" s="80"/>
      <c r="AF496" s="71"/>
      <c r="AG496" s="66"/>
      <c r="AH496" s="69"/>
      <c r="AI496" s="33"/>
      <c r="AJ496" s="63"/>
      <c r="AK496" s="75"/>
      <c r="AL496" s="80"/>
      <c r="AM496" s="71"/>
      <c r="AN496" s="66"/>
      <c r="AO496" s="69"/>
      <c r="AP496" s="33"/>
      <c r="AQ496" s="63"/>
      <c r="AR496" s="75"/>
      <c r="AT496" s="90"/>
      <c r="AU496" s="90"/>
      <c r="AW496" s="118"/>
      <c r="AX496" s="119"/>
      <c r="AY496" s="120"/>
      <c r="AZ496" s="121"/>
      <c r="BA496" s="122"/>
      <c r="BB496" s="123"/>
      <c r="BC496" s="124"/>
      <c r="BD496" s="113"/>
      <c r="BE496" s="118"/>
      <c r="BF496" s="119"/>
      <c r="BG496" s="120"/>
      <c r="BH496" s="121"/>
      <c r="BI496" s="122"/>
      <c r="BJ496" s="123"/>
      <c r="BK496" s="121"/>
      <c r="BL496" s="124"/>
    </row>
    <row r="497" spans="1:64" ht="29.1" customHeight="1">
      <c r="A497" t="s">
        <v>967</v>
      </c>
      <c r="B497" s="16"/>
      <c r="C497" s="80"/>
      <c r="D497" s="71"/>
      <c r="E497" s="66"/>
      <c r="F497" s="69"/>
      <c r="G497" s="33"/>
      <c r="H497" s="63"/>
      <c r="I497" s="75"/>
      <c r="J497" s="80"/>
      <c r="K497" s="71"/>
      <c r="L497" s="66"/>
      <c r="M497" s="69"/>
      <c r="N497" s="33"/>
      <c r="O497" s="63"/>
      <c r="P497" s="75"/>
      <c r="Q497" s="80"/>
      <c r="R497" s="71"/>
      <c r="S497" s="66"/>
      <c r="T497" s="69"/>
      <c r="U497" s="33"/>
      <c r="V497" s="63"/>
      <c r="W497" s="75"/>
      <c r="X497" s="80"/>
      <c r="Y497" s="71"/>
      <c r="Z497" s="66"/>
      <c r="AA497" s="69"/>
      <c r="AB497" s="33"/>
      <c r="AC497" s="63"/>
      <c r="AD497" s="75"/>
      <c r="AE497" s="80"/>
      <c r="AF497" s="71"/>
      <c r="AG497" s="66"/>
      <c r="AH497" s="69"/>
      <c r="AI497" s="33"/>
      <c r="AJ497" s="63"/>
      <c r="AK497" s="75"/>
      <c r="AL497" s="80"/>
      <c r="AM497" s="71"/>
      <c r="AN497" s="66"/>
      <c r="AO497" s="69"/>
      <c r="AP497" s="33"/>
      <c r="AQ497" s="63"/>
      <c r="AR497" s="75"/>
      <c r="AT497" s="90"/>
      <c r="AU497" s="90"/>
      <c r="AW497" s="118"/>
      <c r="AX497" s="119"/>
      <c r="AY497" s="120"/>
      <c r="AZ497" s="121"/>
      <c r="BA497" s="122"/>
      <c r="BB497" s="123"/>
      <c r="BC497" s="124"/>
      <c r="BD497" s="113"/>
      <c r="BE497" s="118"/>
      <c r="BF497" s="119"/>
      <c r="BG497" s="120"/>
      <c r="BH497" s="121"/>
      <c r="BI497" s="122"/>
      <c r="BJ497" s="123"/>
      <c r="BK497" s="121"/>
      <c r="BL497" s="124"/>
    </row>
    <row r="498" spans="1:64" ht="29.1" customHeight="1">
      <c r="A498" t="s">
        <v>967</v>
      </c>
      <c r="B498" s="16"/>
      <c r="C498" s="80"/>
      <c r="D498" s="71"/>
      <c r="E498" s="66"/>
      <c r="F498" s="69"/>
      <c r="G498" s="33"/>
      <c r="H498" s="63"/>
      <c r="I498" s="75"/>
      <c r="J498" s="80"/>
      <c r="K498" s="71"/>
      <c r="L498" s="66"/>
      <c r="M498" s="69"/>
      <c r="N498" s="33"/>
      <c r="O498" s="63"/>
      <c r="P498" s="75"/>
      <c r="Q498" s="80"/>
      <c r="R498" s="71"/>
      <c r="S498" s="66"/>
      <c r="T498" s="69"/>
      <c r="U498" s="33"/>
      <c r="V498" s="63"/>
      <c r="W498" s="75"/>
      <c r="X498" s="80"/>
      <c r="Y498" s="71"/>
      <c r="Z498" s="66"/>
      <c r="AA498" s="69"/>
      <c r="AB498" s="33"/>
      <c r="AC498" s="63"/>
      <c r="AD498" s="75"/>
      <c r="AE498" s="80"/>
      <c r="AF498" s="71"/>
      <c r="AG498" s="66"/>
      <c r="AH498" s="69"/>
      <c r="AI498" s="33"/>
      <c r="AJ498" s="63"/>
      <c r="AK498" s="75"/>
      <c r="AL498" s="80"/>
      <c r="AM498" s="71"/>
      <c r="AN498" s="66"/>
      <c r="AO498" s="69"/>
      <c r="AP498" s="33"/>
      <c r="AQ498" s="63"/>
      <c r="AR498" s="75"/>
      <c r="AT498" s="90"/>
      <c r="AU498" s="90"/>
      <c r="AW498" s="118"/>
      <c r="AX498" s="119"/>
      <c r="AY498" s="120"/>
      <c r="AZ498" s="121"/>
      <c r="BA498" s="122"/>
      <c r="BB498" s="123"/>
      <c r="BC498" s="124"/>
      <c r="BD498" s="113"/>
      <c r="BE498" s="118"/>
      <c r="BF498" s="119"/>
      <c r="BG498" s="120"/>
      <c r="BH498" s="121"/>
      <c r="BI498" s="122"/>
      <c r="BJ498" s="123"/>
      <c r="BK498" s="121"/>
      <c r="BL498" s="124"/>
    </row>
    <row r="499" spans="1:64" ht="29.1" customHeight="1">
      <c r="A499" t="s">
        <v>967</v>
      </c>
      <c r="B499" s="16"/>
      <c r="C499" s="80"/>
      <c r="D499" s="71"/>
      <c r="E499" s="66"/>
      <c r="F499" s="69"/>
      <c r="G499" s="33"/>
      <c r="H499" s="63"/>
      <c r="I499" s="75"/>
      <c r="J499" s="80"/>
      <c r="K499" s="71"/>
      <c r="L499" s="66"/>
      <c r="M499" s="69"/>
      <c r="N499" s="33"/>
      <c r="O499" s="63"/>
      <c r="P499" s="75"/>
      <c r="Q499" s="80"/>
      <c r="R499" s="71"/>
      <c r="S499" s="66"/>
      <c r="T499" s="69"/>
      <c r="U499" s="33"/>
      <c r="V499" s="63"/>
      <c r="W499" s="75"/>
      <c r="X499" s="80"/>
      <c r="Y499" s="71"/>
      <c r="Z499" s="66"/>
      <c r="AA499" s="69"/>
      <c r="AB499" s="33"/>
      <c r="AC499" s="63"/>
      <c r="AD499" s="75"/>
      <c r="AE499" s="80"/>
      <c r="AF499" s="71"/>
      <c r="AG499" s="66"/>
      <c r="AH499" s="69"/>
      <c r="AI499" s="33"/>
      <c r="AJ499" s="63"/>
      <c r="AK499" s="75"/>
      <c r="AL499" s="80"/>
      <c r="AM499" s="71"/>
      <c r="AN499" s="66"/>
      <c r="AO499" s="69"/>
      <c r="AP499" s="33"/>
      <c r="AQ499" s="63"/>
      <c r="AR499" s="75"/>
      <c r="AT499" s="90"/>
      <c r="AU499" s="90"/>
      <c r="AW499" s="118"/>
      <c r="AX499" s="119"/>
      <c r="AY499" s="120"/>
      <c r="AZ499" s="121"/>
      <c r="BA499" s="122"/>
      <c r="BB499" s="123"/>
      <c r="BC499" s="124"/>
      <c r="BD499" s="113"/>
      <c r="BE499" s="118"/>
      <c r="BF499" s="119"/>
      <c r="BG499" s="120"/>
      <c r="BH499" s="121"/>
      <c r="BI499" s="122"/>
      <c r="BJ499" s="123"/>
      <c r="BK499" s="121"/>
      <c r="BL499" s="124"/>
    </row>
    <row r="500" spans="1:64" ht="29.1" customHeight="1">
      <c r="A500" t="s">
        <v>967</v>
      </c>
      <c r="B500" s="16"/>
      <c r="C500" s="80"/>
      <c r="D500" s="71"/>
      <c r="E500" s="66"/>
      <c r="F500" s="69"/>
      <c r="G500" s="33"/>
      <c r="H500" s="63"/>
      <c r="I500" s="75"/>
      <c r="J500" s="80"/>
      <c r="K500" s="71"/>
      <c r="L500" s="66"/>
      <c r="M500" s="69"/>
      <c r="N500" s="33"/>
      <c r="O500" s="63"/>
      <c r="P500" s="75"/>
      <c r="Q500" s="80"/>
      <c r="R500" s="71"/>
      <c r="S500" s="66"/>
      <c r="T500" s="69"/>
      <c r="U500" s="33"/>
      <c r="V500" s="63"/>
      <c r="W500" s="75"/>
      <c r="X500" s="80"/>
      <c r="Y500" s="71"/>
      <c r="Z500" s="66"/>
      <c r="AA500" s="69"/>
      <c r="AB500" s="33"/>
      <c r="AC500" s="63"/>
      <c r="AD500" s="75"/>
      <c r="AE500" s="80"/>
      <c r="AF500" s="71"/>
      <c r="AG500" s="66"/>
      <c r="AH500" s="69"/>
      <c r="AI500" s="33"/>
      <c r="AJ500" s="63"/>
      <c r="AK500" s="75"/>
      <c r="AL500" s="80"/>
      <c r="AM500" s="71"/>
      <c r="AN500" s="66"/>
      <c r="AO500" s="69"/>
      <c r="AP500" s="33"/>
      <c r="AQ500" s="63"/>
      <c r="AR500" s="75"/>
      <c r="AT500" s="90"/>
      <c r="AU500" s="90"/>
      <c r="AW500" s="118"/>
      <c r="AX500" s="119"/>
      <c r="AY500" s="120"/>
      <c r="AZ500" s="121"/>
      <c r="BA500" s="122"/>
      <c r="BB500" s="123"/>
      <c r="BC500" s="124"/>
      <c r="BD500" s="113"/>
      <c r="BE500" s="118"/>
      <c r="BF500" s="119"/>
      <c r="BG500" s="120"/>
      <c r="BH500" s="121"/>
      <c r="BI500" s="122"/>
      <c r="BJ500" s="123"/>
      <c r="BK500" s="121"/>
      <c r="BL500" s="124"/>
    </row>
    <row r="501" spans="1:64" ht="29.1" customHeight="1">
      <c r="A501" t="s">
        <v>967</v>
      </c>
      <c r="B501" s="16"/>
      <c r="C501" s="80"/>
      <c r="D501" s="71"/>
      <c r="E501" s="66"/>
      <c r="F501" s="69"/>
      <c r="G501" s="33"/>
      <c r="H501" s="63"/>
      <c r="I501" s="75"/>
      <c r="J501" s="80"/>
      <c r="K501" s="71"/>
      <c r="L501" s="66"/>
      <c r="M501" s="69"/>
      <c r="N501" s="33"/>
      <c r="O501" s="63"/>
      <c r="P501" s="75"/>
      <c r="Q501" s="80"/>
      <c r="R501" s="71"/>
      <c r="S501" s="66"/>
      <c r="T501" s="69"/>
      <c r="U501" s="33"/>
      <c r="V501" s="63"/>
      <c r="W501" s="75"/>
      <c r="X501" s="80"/>
      <c r="Y501" s="71"/>
      <c r="Z501" s="66"/>
      <c r="AA501" s="69"/>
      <c r="AB501" s="33"/>
      <c r="AC501" s="63"/>
      <c r="AD501" s="75"/>
      <c r="AE501" s="80"/>
      <c r="AF501" s="71"/>
      <c r="AG501" s="66"/>
      <c r="AH501" s="69"/>
      <c r="AI501" s="33"/>
      <c r="AJ501" s="63"/>
      <c r="AK501" s="75"/>
      <c r="AL501" s="80"/>
      <c r="AM501" s="71"/>
      <c r="AN501" s="66"/>
      <c r="AO501" s="69"/>
      <c r="AP501" s="33"/>
      <c r="AQ501" s="63"/>
      <c r="AR501" s="75"/>
      <c r="AT501" s="90"/>
      <c r="AU501" s="90"/>
      <c r="AW501" s="118"/>
      <c r="AX501" s="119"/>
      <c r="AY501" s="120"/>
      <c r="AZ501" s="121"/>
      <c r="BA501" s="122"/>
      <c r="BB501" s="123"/>
      <c r="BC501" s="124"/>
      <c r="BD501" s="113"/>
      <c r="BE501" s="118"/>
      <c r="BF501" s="119"/>
      <c r="BG501" s="120"/>
      <c r="BH501" s="121"/>
      <c r="BI501" s="122"/>
      <c r="BJ501" s="123"/>
      <c r="BK501" s="121"/>
      <c r="BL501" s="124"/>
    </row>
    <row r="502" spans="1:64" ht="29.1" customHeight="1">
      <c r="A502" t="s">
        <v>968</v>
      </c>
      <c r="B502" s="42" t="s">
        <v>22</v>
      </c>
      <c r="C502" s="43" t="s">
        <v>69</v>
      </c>
      <c r="D502" s="44" t="s">
        <v>69</v>
      </c>
      <c r="E502" s="45"/>
      <c r="F502" s="44"/>
      <c r="G502" s="81">
        <f>SUM(G478,G484,G494)</f>
        <v>0</v>
      </c>
      <c r="H502" s="282">
        <f>SUM(H478,H484,H494)</f>
        <v>0</v>
      </c>
      <c r="I502" s="216"/>
      <c r="J502" s="43"/>
      <c r="K502" s="44" t="s">
        <v>69</v>
      </c>
      <c r="L502" s="45"/>
      <c r="M502" s="44"/>
      <c r="N502" s="81">
        <f>SUM(N478,N484,N494)</f>
        <v>0</v>
      </c>
      <c r="O502" s="282">
        <f>SUM(O478,O484,O494)</f>
        <v>0</v>
      </c>
      <c r="P502" s="216"/>
      <c r="Q502" s="43"/>
      <c r="R502" s="72" t="s">
        <v>69</v>
      </c>
      <c r="S502" s="45"/>
      <c r="T502" s="44"/>
      <c r="U502" s="81">
        <f>SUM(U478,U484,U494)</f>
        <v>7400</v>
      </c>
      <c r="V502" s="282">
        <f>SUM(V478,V484,V494)</f>
        <v>0</v>
      </c>
      <c r="W502" s="216"/>
      <c r="X502" s="43"/>
      <c r="Y502" s="72" t="s">
        <v>69</v>
      </c>
      <c r="Z502" s="45"/>
      <c r="AA502" s="44"/>
      <c r="AB502" s="81">
        <f>SUM(AB478,AB484,AB494)</f>
        <v>23450</v>
      </c>
      <c r="AC502" s="282">
        <f>SUM(AC478,AC484,AC494)</f>
        <v>0</v>
      </c>
      <c r="AD502" s="216"/>
      <c r="AE502" s="283" t="s">
        <v>69</v>
      </c>
      <c r="AF502" s="280"/>
      <c r="AG502" s="280"/>
      <c r="AH502" s="281"/>
      <c r="AI502" s="81">
        <f>SUM(AI478,AI484,AI494)</f>
        <v>450</v>
      </c>
      <c r="AJ502" s="282">
        <f>SUM(AJ478,AJ484,AJ494)</f>
        <v>0</v>
      </c>
      <c r="AK502" s="216"/>
      <c r="AL502" s="43"/>
      <c r="AM502" s="72" t="s">
        <v>69</v>
      </c>
      <c r="AN502" s="45"/>
      <c r="AO502" s="44"/>
      <c r="AP502" s="81">
        <f>SUM(AP478,AP484,AP494)</f>
        <v>50</v>
      </c>
      <c r="AQ502" s="282">
        <f>SUM(AQ478,AQ484,AQ494)</f>
        <v>0</v>
      </c>
      <c r="AR502" s="216"/>
      <c r="AT502" s="90"/>
      <c r="AU502" s="90"/>
      <c r="AW502" s="118"/>
      <c r="AX502" s="119"/>
      <c r="AY502" s="120"/>
      <c r="AZ502" s="121"/>
      <c r="BA502" s="122"/>
      <c r="BB502" s="123"/>
      <c r="BC502" s="124"/>
      <c r="BD502" s="113"/>
      <c r="BE502" s="118"/>
      <c r="BF502" s="119"/>
      <c r="BG502" s="120"/>
      <c r="BH502" s="121"/>
      <c r="BI502" s="122"/>
      <c r="BJ502" s="123"/>
      <c r="BK502" s="121"/>
      <c r="BL502" s="124"/>
    </row>
    <row r="503" spans="1:64" ht="29.1" customHeight="1">
      <c r="A503" t="s">
        <v>968</v>
      </c>
      <c r="C503" t="s">
        <v>1191</v>
      </c>
      <c r="AL503" s="284" t="s">
        <v>490</v>
      </c>
      <c r="AM503" s="284"/>
      <c r="AN503" s="284"/>
      <c r="AO503" s="284"/>
      <c r="AP503" s="285">
        <f>SUM(H502,O502,V502,AQ502,AC502,AJ502)</f>
        <v>0</v>
      </c>
      <c r="AQ503" s="286"/>
      <c r="AR503" s="286"/>
      <c r="AT503" s="90"/>
      <c r="AU503" s="90"/>
      <c r="AW503" s="118"/>
      <c r="AX503" s="119"/>
      <c r="AY503" s="120"/>
      <c r="AZ503" s="121"/>
      <c r="BA503" s="122"/>
      <c r="BB503" s="123"/>
      <c r="BC503" s="124"/>
      <c r="BD503" s="113"/>
      <c r="BE503" s="118"/>
      <c r="BF503" s="119"/>
      <c r="BG503" s="120"/>
      <c r="BH503" s="121"/>
      <c r="BI503" s="122"/>
      <c r="BJ503" s="123"/>
      <c r="BK503" s="121"/>
      <c r="BL503" s="124"/>
    </row>
    <row r="504" spans="1:64" ht="29.1" customHeight="1">
      <c r="A504" t="s">
        <v>968</v>
      </c>
      <c r="C504" t="s">
        <v>23</v>
      </c>
      <c r="AL504" t="s">
        <v>24</v>
      </c>
      <c r="AR504" s="158" t="str">
        <f>基本・配布部数合計!$T$38</f>
        <v>2022.05.18</v>
      </c>
      <c r="AT504" s="90"/>
      <c r="AU504" s="90"/>
      <c r="AW504" s="118"/>
      <c r="AX504" s="119"/>
      <c r="AY504" s="120"/>
      <c r="AZ504" s="121"/>
      <c r="BA504" s="122"/>
      <c r="BB504" s="123"/>
      <c r="BC504" s="124"/>
      <c r="BD504" s="113"/>
      <c r="BE504" s="118"/>
      <c r="BF504" s="119"/>
      <c r="BG504" s="120"/>
      <c r="BH504" s="121"/>
      <c r="BI504" s="122"/>
      <c r="BJ504" s="123"/>
      <c r="BK504" s="121"/>
      <c r="BL504" s="124"/>
    </row>
    <row r="505" spans="1:64" ht="16.5" customHeight="1">
      <c r="A505" t="s">
        <v>968</v>
      </c>
      <c r="B505" s="254" t="s">
        <v>484</v>
      </c>
      <c r="C505" s="255"/>
      <c r="D505" s="255"/>
      <c r="E505" s="255"/>
      <c r="F505" s="255"/>
      <c r="G505" s="256"/>
      <c r="H505" s="3" t="s">
        <v>478</v>
      </c>
      <c r="I505" s="4"/>
      <c r="J505" s="77"/>
      <c r="K505" s="77"/>
      <c r="L505" s="78"/>
      <c r="M505" s="5" t="s">
        <v>16</v>
      </c>
      <c r="N505" s="6"/>
      <c r="O505" s="6"/>
      <c r="P505" s="6"/>
      <c r="Q505" s="6"/>
      <c r="R505" s="6"/>
      <c r="S505" s="6"/>
      <c r="T505" s="6"/>
      <c r="U505" s="6"/>
      <c r="V505" s="6"/>
      <c r="W505" s="7"/>
      <c r="X505" s="5" t="s">
        <v>13</v>
      </c>
      <c r="Y505" s="6"/>
      <c r="Z505" s="6"/>
      <c r="AA505" s="6"/>
      <c r="AB505" s="6"/>
      <c r="AC505" s="7"/>
      <c r="AD505" s="8" t="s">
        <v>14</v>
      </c>
      <c r="AE505" s="79"/>
      <c r="AF505" s="79"/>
      <c r="AG505" s="79"/>
      <c r="AH505" s="9"/>
      <c r="AI505" s="5" t="s">
        <v>17</v>
      </c>
      <c r="AJ505" s="6"/>
      <c r="AK505" s="6"/>
      <c r="AL505" s="6"/>
      <c r="AM505" s="7"/>
      <c r="AN505" s="5" t="s">
        <v>1032</v>
      </c>
      <c r="AO505" s="78"/>
      <c r="AP505" s="257">
        <f>基本・配布部数合計!$R$38</f>
        <v>44713</v>
      </c>
      <c r="AQ505" s="253"/>
      <c r="AR505" s="253"/>
      <c r="AT505" s="90"/>
      <c r="AU505" s="90"/>
      <c r="AW505" s="118"/>
      <c r="AX505" s="119"/>
      <c r="AY505" s="120"/>
      <c r="AZ505" s="121"/>
      <c r="BA505" s="122"/>
      <c r="BB505" s="123"/>
      <c r="BC505" s="124"/>
      <c r="BD505" s="113"/>
      <c r="BE505" s="118"/>
      <c r="BF505" s="119"/>
      <c r="BG505" s="120"/>
      <c r="BH505" s="121"/>
      <c r="BI505" s="122"/>
      <c r="BJ505" s="123"/>
      <c r="BK505" s="121"/>
      <c r="BL505" s="124"/>
    </row>
    <row r="506" spans="1:64" ht="16.5" customHeight="1">
      <c r="A506" t="s">
        <v>968</v>
      </c>
      <c r="B506" s="254"/>
      <c r="C506" s="255"/>
      <c r="D506" s="255"/>
      <c r="E506" s="255"/>
      <c r="F506" s="255"/>
      <c r="G506" s="256"/>
      <c r="H506" s="252" t="str">
        <f>IF(AP545=0,"",申込書!$D$18)</f>
        <v/>
      </c>
      <c r="I506" s="253"/>
      <c r="J506" s="253"/>
      <c r="K506" s="253"/>
      <c r="L506" s="236"/>
      <c r="M506" s="290" t="str">
        <f>IF(AP545=0,"",申込書!$F$12)</f>
        <v/>
      </c>
      <c r="N506" s="253"/>
      <c r="O506" s="253"/>
      <c r="P506" s="253"/>
      <c r="Q506" s="253"/>
      <c r="R506" s="253"/>
      <c r="S506" s="253"/>
      <c r="T506" s="253"/>
      <c r="U506" s="253"/>
      <c r="V506" s="253"/>
      <c r="W506" s="236"/>
      <c r="X506" s="264" t="str">
        <f>IF(AP545=0,"",申込書!$D$14)</f>
        <v/>
      </c>
      <c r="Y506" s="265"/>
      <c r="Z506" s="265"/>
      <c r="AA506" s="265"/>
      <c r="AB506" s="265"/>
      <c r="AC506" s="266"/>
      <c r="AD506" s="289" t="str">
        <f>IF(AP545=0,"",申込書!$D$15)</f>
        <v/>
      </c>
      <c r="AE506" s="271"/>
      <c r="AF506" s="271"/>
      <c r="AG506" s="271"/>
      <c r="AH506" s="231"/>
      <c r="AI506" s="270" t="str">
        <f>IF(AP545=0,"",基本・配布部数合計!$T$37)</f>
        <v/>
      </c>
      <c r="AJ506" s="271"/>
      <c r="AK506" s="271"/>
      <c r="AL506" s="271"/>
      <c r="AM506" s="231"/>
      <c r="AN506" s="258" t="str">
        <f>IF(AP545=0,"",申込書!$D$5)</f>
        <v/>
      </c>
      <c r="AO506" s="259"/>
      <c r="AP506" s="273" t="s">
        <v>506</v>
      </c>
      <c r="AQ506" s="274"/>
      <c r="AR506" s="274"/>
      <c r="AT506" s="90"/>
      <c r="AU506" s="90"/>
      <c r="AW506" s="118"/>
      <c r="AX506" s="119"/>
      <c r="AY506" s="120"/>
      <c r="AZ506" s="121"/>
      <c r="BA506" s="122"/>
      <c r="BB506" s="123"/>
      <c r="BC506" s="124"/>
      <c r="BD506" s="113"/>
      <c r="BE506" s="118"/>
      <c r="BF506" s="119"/>
      <c r="BG506" s="120"/>
      <c r="BH506" s="121"/>
      <c r="BI506" s="122"/>
      <c r="BJ506" s="123"/>
      <c r="BK506" s="121"/>
      <c r="BL506" s="124"/>
    </row>
    <row r="507" spans="1:64" ht="16.5" customHeight="1">
      <c r="A507" t="s">
        <v>968</v>
      </c>
      <c r="B507" s="255"/>
      <c r="C507" s="255"/>
      <c r="D507" s="255"/>
      <c r="E507" s="255"/>
      <c r="F507" s="255"/>
      <c r="G507" s="256"/>
      <c r="H507" s="237"/>
      <c r="I507" s="238"/>
      <c r="J507" s="238"/>
      <c r="K507" s="238"/>
      <c r="L507" s="239"/>
      <c r="M507" s="237"/>
      <c r="N507" s="238"/>
      <c r="O507" s="238"/>
      <c r="P507" s="238"/>
      <c r="Q507" s="238"/>
      <c r="R507" s="238"/>
      <c r="S507" s="238"/>
      <c r="T507" s="238"/>
      <c r="U507" s="238"/>
      <c r="V507" s="238"/>
      <c r="W507" s="239"/>
      <c r="X507" s="267"/>
      <c r="Y507" s="268"/>
      <c r="Z507" s="268"/>
      <c r="AA507" s="268"/>
      <c r="AB507" s="268"/>
      <c r="AC507" s="269"/>
      <c r="AD507" s="232"/>
      <c r="AE507" s="272"/>
      <c r="AF507" s="272"/>
      <c r="AG507" s="272"/>
      <c r="AH507" s="233"/>
      <c r="AI507" s="232"/>
      <c r="AJ507" s="272"/>
      <c r="AK507" s="272"/>
      <c r="AL507" s="272"/>
      <c r="AM507" s="233"/>
      <c r="AN507" s="260" t="str">
        <f>IF(AP545=0,"",申込書!$D$6)</f>
        <v/>
      </c>
      <c r="AO507" s="261"/>
      <c r="AP507" s="275"/>
      <c r="AQ507" s="274"/>
      <c r="AR507" s="274"/>
      <c r="AT507" s="90"/>
      <c r="AU507" s="90"/>
      <c r="AW507" s="118"/>
      <c r="AX507" s="119"/>
      <c r="AY507" s="120"/>
      <c r="AZ507" s="121"/>
      <c r="BA507" s="122"/>
      <c r="BB507" s="123"/>
      <c r="BC507" s="124"/>
      <c r="BD507" s="113"/>
      <c r="BE507" s="118"/>
      <c r="BF507" s="119"/>
      <c r="BG507" s="120"/>
      <c r="BH507" s="121"/>
      <c r="BI507" s="122"/>
      <c r="BJ507" s="123"/>
      <c r="BK507" s="121"/>
      <c r="BL507" s="124"/>
    </row>
    <row r="508" spans="1:64" ht="16.5" customHeight="1">
      <c r="A508" t="s">
        <v>968</v>
      </c>
      <c r="AQ508" s="287">
        <v>13</v>
      </c>
      <c r="AR508" s="288"/>
      <c r="AT508" s="90"/>
      <c r="AU508" s="90"/>
      <c r="AW508" s="118"/>
      <c r="AX508" s="119"/>
      <c r="AY508" s="120"/>
      <c r="AZ508" s="121"/>
      <c r="BA508" s="122"/>
      <c r="BB508" s="123"/>
      <c r="BC508" s="124"/>
      <c r="BD508" s="113"/>
      <c r="BE508" s="118"/>
      <c r="BF508" s="119"/>
      <c r="BG508" s="120"/>
      <c r="BH508" s="121"/>
      <c r="BI508" s="122"/>
      <c r="BJ508" s="123"/>
      <c r="BK508" s="121"/>
      <c r="BL508" s="124"/>
    </row>
    <row r="509" spans="1:64" ht="29.1" customHeight="1">
      <c r="A509" t="s">
        <v>968</v>
      </c>
      <c r="B509" s="103"/>
      <c r="C509" s="279" t="s">
        <v>498</v>
      </c>
      <c r="D509" s="280"/>
      <c r="E509" s="280"/>
      <c r="F509" s="280"/>
      <c r="G509" s="280"/>
      <c r="H509" s="280"/>
      <c r="I509" s="281"/>
      <c r="J509" s="279" t="s">
        <v>499</v>
      </c>
      <c r="K509" s="280"/>
      <c r="L509" s="280"/>
      <c r="M509" s="280"/>
      <c r="N509" s="280"/>
      <c r="O509" s="280"/>
      <c r="P509" s="281"/>
      <c r="Q509" s="279" t="s">
        <v>500</v>
      </c>
      <c r="R509" s="280"/>
      <c r="S509" s="280"/>
      <c r="T509" s="280"/>
      <c r="U509" s="280"/>
      <c r="V509" s="280"/>
      <c r="W509" s="281"/>
      <c r="X509" s="279" t="s">
        <v>502</v>
      </c>
      <c r="Y509" s="280"/>
      <c r="Z509" s="280"/>
      <c r="AA509" s="280"/>
      <c r="AB509" s="280"/>
      <c r="AC509" s="280"/>
      <c r="AD509" s="281"/>
      <c r="AE509" s="279" t="s">
        <v>504</v>
      </c>
      <c r="AF509" s="280"/>
      <c r="AG509" s="280"/>
      <c r="AH509" s="280"/>
      <c r="AI509" s="280"/>
      <c r="AJ509" s="280"/>
      <c r="AK509" s="281"/>
      <c r="AL509" s="279" t="s">
        <v>501</v>
      </c>
      <c r="AM509" s="280"/>
      <c r="AN509" s="280"/>
      <c r="AO509" s="280"/>
      <c r="AP509" s="280"/>
      <c r="AQ509" s="280"/>
      <c r="AR509" s="281"/>
      <c r="AT509" s="90"/>
      <c r="AU509" s="90"/>
      <c r="AW509" s="118"/>
      <c r="AX509" s="119"/>
      <c r="AY509" s="120"/>
      <c r="AZ509" s="121"/>
      <c r="BA509" s="122"/>
      <c r="BB509" s="123"/>
      <c r="BC509" s="124"/>
      <c r="BD509" s="113"/>
      <c r="BE509" s="118"/>
      <c r="BF509" s="119"/>
      <c r="BG509" s="120"/>
      <c r="BH509" s="121"/>
      <c r="BI509" s="122"/>
      <c r="BJ509" s="123"/>
      <c r="BK509" s="121"/>
      <c r="BL509" s="124"/>
    </row>
    <row r="510" spans="1:64" ht="29.1" customHeight="1">
      <c r="A510" t="s">
        <v>968</v>
      </c>
      <c r="B510" s="10" t="s">
        <v>18</v>
      </c>
      <c r="C510" s="104"/>
      <c r="D510" s="11"/>
      <c r="E510" s="65" t="s">
        <v>19</v>
      </c>
      <c r="F510" s="11"/>
      <c r="G510" s="13" t="s">
        <v>20</v>
      </c>
      <c r="H510" s="67" t="s">
        <v>21</v>
      </c>
      <c r="I510" s="12"/>
      <c r="J510" s="104"/>
      <c r="K510" s="11"/>
      <c r="L510" s="65" t="s">
        <v>19</v>
      </c>
      <c r="M510" s="11"/>
      <c r="N510" s="13" t="s">
        <v>20</v>
      </c>
      <c r="O510" s="67" t="s">
        <v>21</v>
      </c>
      <c r="P510" s="12"/>
      <c r="Q510" s="104"/>
      <c r="R510" s="11"/>
      <c r="S510" s="65" t="s">
        <v>19</v>
      </c>
      <c r="T510" s="11"/>
      <c r="U510" s="13" t="s">
        <v>20</v>
      </c>
      <c r="V510" s="67" t="s">
        <v>21</v>
      </c>
      <c r="W510" s="12"/>
      <c r="X510" s="104"/>
      <c r="Y510" s="11"/>
      <c r="Z510" s="65" t="s">
        <v>19</v>
      </c>
      <c r="AA510" s="11"/>
      <c r="AB510" s="13" t="s">
        <v>20</v>
      </c>
      <c r="AC510" s="67" t="s">
        <v>21</v>
      </c>
      <c r="AD510" s="12"/>
      <c r="AE510" s="104"/>
      <c r="AF510" s="11"/>
      <c r="AG510" s="65" t="s">
        <v>19</v>
      </c>
      <c r="AH510" s="11"/>
      <c r="AI510" s="13" t="s">
        <v>20</v>
      </c>
      <c r="AJ510" s="67" t="s">
        <v>21</v>
      </c>
      <c r="AK510" s="12"/>
      <c r="AL510" s="104"/>
      <c r="AM510" s="11"/>
      <c r="AN510" s="65" t="s">
        <v>19</v>
      </c>
      <c r="AO510" s="11"/>
      <c r="AP510" s="13" t="s">
        <v>20</v>
      </c>
      <c r="AQ510" s="67" t="s">
        <v>21</v>
      </c>
      <c r="AR510" s="12"/>
      <c r="AT510" s="90"/>
      <c r="AU510" s="90"/>
      <c r="AW510" s="118"/>
      <c r="AX510" s="119"/>
      <c r="AY510" s="120"/>
      <c r="AZ510" s="121"/>
      <c r="BA510" s="122"/>
      <c r="BB510" s="123"/>
      <c r="BC510" s="124"/>
      <c r="BD510" s="113"/>
      <c r="BE510" s="118"/>
      <c r="BF510" s="119"/>
      <c r="BG510" s="120"/>
      <c r="BH510" s="121"/>
      <c r="BI510" s="122"/>
      <c r="BJ510" s="123"/>
      <c r="BK510" s="121"/>
      <c r="BL510" s="124"/>
    </row>
    <row r="511" spans="1:64" ht="29.1" customHeight="1">
      <c r="A511" t="s">
        <v>967</v>
      </c>
      <c r="B511" s="16" t="s">
        <v>335</v>
      </c>
      <c r="C511" s="80"/>
      <c r="D511" s="71" t="s">
        <v>31</v>
      </c>
      <c r="E511" s="66" t="s">
        <v>337</v>
      </c>
      <c r="F511" s="74" t="s">
        <v>635</v>
      </c>
      <c r="G511" s="33" t="s">
        <v>470</v>
      </c>
      <c r="H511" s="63"/>
      <c r="I511" s="75"/>
      <c r="J511" s="80"/>
      <c r="K511" s="71" t="s">
        <v>31</v>
      </c>
      <c r="L511" s="66" t="s">
        <v>337</v>
      </c>
      <c r="M511" s="74" t="s">
        <v>635</v>
      </c>
      <c r="N511" s="33" t="s">
        <v>470</v>
      </c>
      <c r="O511" s="63"/>
      <c r="P511" s="75"/>
      <c r="Q511" s="101" t="s">
        <v>5</v>
      </c>
      <c r="R511" s="71" t="s">
        <v>568</v>
      </c>
      <c r="S511" s="66" t="s">
        <v>349</v>
      </c>
      <c r="T511" s="69" t="s">
        <v>636</v>
      </c>
      <c r="U511" s="33">
        <v>350</v>
      </c>
      <c r="V511" s="73">
        <v>0</v>
      </c>
      <c r="W511" s="68" t="s">
        <v>29</v>
      </c>
      <c r="X511" s="101" t="s">
        <v>5</v>
      </c>
      <c r="Y511" s="71" t="s">
        <v>569</v>
      </c>
      <c r="Z511" s="66" t="s">
        <v>337</v>
      </c>
      <c r="AA511" s="69" t="s">
        <v>636</v>
      </c>
      <c r="AB511" s="33">
        <v>1800</v>
      </c>
      <c r="AC511" s="73">
        <v>0</v>
      </c>
      <c r="AD511" s="68" t="s">
        <v>29</v>
      </c>
      <c r="AE511" s="80"/>
      <c r="AF511" s="71" t="s">
        <v>31</v>
      </c>
      <c r="AG511" s="66" t="s">
        <v>337</v>
      </c>
      <c r="AH511" s="74" t="s">
        <v>635</v>
      </c>
      <c r="AI511" s="33" t="s">
        <v>470</v>
      </c>
      <c r="AJ511" s="63"/>
      <c r="AK511" s="75"/>
      <c r="AL511" s="80"/>
      <c r="AM511" s="71" t="s">
        <v>31</v>
      </c>
      <c r="AN511" s="66" t="s">
        <v>337</v>
      </c>
      <c r="AO511" s="74" t="s">
        <v>635</v>
      </c>
      <c r="AP511" s="33" t="s">
        <v>470</v>
      </c>
      <c r="AQ511" s="63"/>
      <c r="AR511" s="75"/>
      <c r="AT511" s="90"/>
      <c r="AU511" s="90"/>
      <c r="AW511" s="118"/>
      <c r="AX511" s="119"/>
      <c r="AY511" s="120"/>
      <c r="AZ511" s="121"/>
      <c r="BA511" s="122"/>
      <c r="BB511" s="123"/>
      <c r="BC511" s="124"/>
      <c r="BD511" s="113"/>
      <c r="BE511" s="118"/>
      <c r="BF511" s="119"/>
      <c r="BG511" s="120"/>
      <c r="BH511" s="121"/>
      <c r="BI511" s="122"/>
      <c r="BJ511" s="123"/>
      <c r="BK511" s="121"/>
      <c r="BL511" s="124"/>
    </row>
    <row r="512" spans="1:64" ht="29.1" customHeight="1">
      <c r="A512" t="s">
        <v>967</v>
      </c>
      <c r="B512" s="16" t="s">
        <v>336</v>
      </c>
      <c r="C512" s="80"/>
      <c r="D512" s="71" t="s">
        <v>31</v>
      </c>
      <c r="E512" s="66" t="s">
        <v>338</v>
      </c>
      <c r="F512" s="74" t="s">
        <v>637</v>
      </c>
      <c r="G512" s="33" t="s">
        <v>470</v>
      </c>
      <c r="H512" s="63"/>
      <c r="I512" s="75"/>
      <c r="J512" s="80"/>
      <c r="K512" s="71" t="s">
        <v>31</v>
      </c>
      <c r="L512" s="66" t="s">
        <v>338</v>
      </c>
      <c r="M512" s="74" t="s">
        <v>637</v>
      </c>
      <c r="N512" s="33" t="s">
        <v>470</v>
      </c>
      <c r="O512" s="63"/>
      <c r="P512" s="75"/>
      <c r="Q512" s="101" t="s">
        <v>5</v>
      </c>
      <c r="R512" s="71" t="s">
        <v>568</v>
      </c>
      <c r="S512" s="66" t="s">
        <v>350</v>
      </c>
      <c r="T512" s="69" t="s">
        <v>831</v>
      </c>
      <c r="U512" s="33">
        <v>200</v>
      </c>
      <c r="V512" s="73">
        <v>0</v>
      </c>
      <c r="W512" s="68" t="s">
        <v>29</v>
      </c>
      <c r="X512" s="101" t="s">
        <v>5</v>
      </c>
      <c r="Y512" s="71" t="s">
        <v>569</v>
      </c>
      <c r="Z512" s="66" t="s">
        <v>338</v>
      </c>
      <c r="AA512" s="69" t="s">
        <v>639</v>
      </c>
      <c r="AB512" s="33">
        <v>150</v>
      </c>
      <c r="AC512" s="73">
        <v>0</v>
      </c>
      <c r="AD512" s="68" t="s">
        <v>29</v>
      </c>
      <c r="AE512" s="80"/>
      <c r="AF512" s="71" t="s">
        <v>31</v>
      </c>
      <c r="AG512" s="66" t="s">
        <v>338</v>
      </c>
      <c r="AH512" s="74" t="s">
        <v>637</v>
      </c>
      <c r="AI512" s="33" t="s">
        <v>470</v>
      </c>
      <c r="AJ512" s="63"/>
      <c r="AK512" s="75"/>
      <c r="AL512" s="80"/>
      <c r="AM512" s="71" t="s">
        <v>31</v>
      </c>
      <c r="AN512" s="66" t="s">
        <v>338</v>
      </c>
      <c r="AO512" s="74" t="s">
        <v>637</v>
      </c>
      <c r="AP512" s="33" t="s">
        <v>470</v>
      </c>
      <c r="AQ512" s="63"/>
      <c r="AR512" s="75"/>
      <c r="AT512" s="90"/>
      <c r="AU512" s="90"/>
      <c r="AW512" s="118"/>
      <c r="AX512" s="119"/>
      <c r="AY512" s="120"/>
      <c r="AZ512" s="121"/>
      <c r="BA512" s="122"/>
      <c r="BB512" s="123"/>
      <c r="BC512" s="124"/>
      <c r="BD512" s="113"/>
      <c r="BE512" s="118"/>
      <c r="BF512" s="119"/>
      <c r="BG512" s="120"/>
      <c r="BH512" s="121"/>
      <c r="BI512" s="122"/>
      <c r="BJ512" s="123"/>
      <c r="BK512" s="121"/>
      <c r="BL512" s="124"/>
    </row>
    <row r="513" spans="1:64" ht="29.1" customHeight="1">
      <c r="A513" t="s">
        <v>967</v>
      </c>
      <c r="B513" s="16"/>
      <c r="C513" s="80"/>
      <c r="D513" s="71" t="s">
        <v>31</v>
      </c>
      <c r="E513" s="66" t="s">
        <v>339</v>
      </c>
      <c r="F513" s="74" t="s">
        <v>640</v>
      </c>
      <c r="G513" s="33" t="s">
        <v>470</v>
      </c>
      <c r="H513" s="63"/>
      <c r="I513" s="75"/>
      <c r="J513" s="80"/>
      <c r="K513" s="71" t="s">
        <v>31</v>
      </c>
      <c r="L513" s="66" t="s">
        <v>339</v>
      </c>
      <c r="M513" s="74" t="s">
        <v>640</v>
      </c>
      <c r="N513" s="33" t="s">
        <v>470</v>
      </c>
      <c r="O513" s="63"/>
      <c r="P513" s="75"/>
      <c r="Q513" s="101" t="s">
        <v>5</v>
      </c>
      <c r="R513" s="71" t="s">
        <v>568</v>
      </c>
      <c r="S513" s="66" t="s">
        <v>351</v>
      </c>
      <c r="T513" s="69" t="s">
        <v>641</v>
      </c>
      <c r="U513" s="33">
        <v>150</v>
      </c>
      <c r="V513" s="73">
        <v>0</v>
      </c>
      <c r="W513" s="68" t="s">
        <v>29</v>
      </c>
      <c r="X513" s="101" t="s">
        <v>5</v>
      </c>
      <c r="Y513" s="71" t="s">
        <v>569</v>
      </c>
      <c r="Z513" s="66" t="s">
        <v>339</v>
      </c>
      <c r="AA513" s="69" t="s">
        <v>642</v>
      </c>
      <c r="AB513" s="33">
        <v>400</v>
      </c>
      <c r="AC513" s="73">
        <v>0</v>
      </c>
      <c r="AD513" s="68" t="s">
        <v>29</v>
      </c>
      <c r="AE513" s="80"/>
      <c r="AF513" s="71" t="s">
        <v>31</v>
      </c>
      <c r="AG513" s="66" t="s">
        <v>339</v>
      </c>
      <c r="AH513" s="74" t="s">
        <v>640</v>
      </c>
      <c r="AI513" s="33" t="s">
        <v>470</v>
      </c>
      <c r="AJ513" s="63"/>
      <c r="AK513" s="75"/>
      <c r="AL513" s="80"/>
      <c r="AM513" s="71" t="s">
        <v>31</v>
      </c>
      <c r="AN513" s="66" t="s">
        <v>339</v>
      </c>
      <c r="AO513" s="74" t="s">
        <v>640</v>
      </c>
      <c r="AP513" s="33" t="s">
        <v>470</v>
      </c>
      <c r="AQ513" s="63"/>
      <c r="AR513" s="75"/>
      <c r="AT513" s="90"/>
      <c r="AU513" s="90"/>
      <c r="AW513" s="118"/>
      <c r="AX513" s="119"/>
      <c r="AY513" s="120"/>
      <c r="AZ513" s="121"/>
      <c r="BA513" s="122"/>
      <c r="BB513" s="123"/>
      <c r="BC513" s="124"/>
      <c r="BD513" s="113"/>
      <c r="BE513" s="118"/>
      <c r="BF513" s="119"/>
      <c r="BG513" s="120"/>
      <c r="BH513" s="121"/>
      <c r="BI513" s="122"/>
      <c r="BJ513" s="123"/>
      <c r="BK513" s="121"/>
      <c r="BL513" s="124"/>
    </row>
    <row r="514" spans="1:64" ht="29.1" customHeight="1">
      <c r="A514" t="s">
        <v>967</v>
      </c>
      <c r="B514" s="16"/>
      <c r="C514" s="80"/>
      <c r="D514" s="71" t="s">
        <v>31</v>
      </c>
      <c r="E514" s="66" t="s">
        <v>340</v>
      </c>
      <c r="F514" s="74" t="s">
        <v>643</v>
      </c>
      <c r="G514" s="33" t="s">
        <v>470</v>
      </c>
      <c r="H514" s="63"/>
      <c r="I514" s="75"/>
      <c r="J514" s="80"/>
      <c r="K514" s="71" t="s">
        <v>31</v>
      </c>
      <c r="L514" s="66" t="s">
        <v>340</v>
      </c>
      <c r="M514" s="74" t="s">
        <v>643</v>
      </c>
      <c r="N514" s="33" t="s">
        <v>470</v>
      </c>
      <c r="O514" s="63"/>
      <c r="P514" s="75"/>
      <c r="Q514" s="101" t="s">
        <v>5</v>
      </c>
      <c r="R514" s="71" t="s">
        <v>568</v>
      </c>
      <c r="S514" s="66" t="s">
        <v>469</v>
      </c>
      <c r="T514" s="69" t="s">
        <v>644</v>
      </c>
      <c r="U514" s="33">
        <v>50</v>
      </c>
      <c r="V514" s="73">
        <v>0</v>
      </c>
      <c r="W514" s="68" t="s">
        <v>29</v>
      </c>
      <c r="X514" s="101" t="s">
        <v>5</v>
      </c>
      <c r="Y514" s="71" t="s">
        <v>569</v>
      </c>
      <c r="Z514" s="66" t="s">
        <v>340</v>
      </c>
      <c r="AA514" s="69" t="s">
        <v>645</v>
      </c>
      <c r="AB514" s="33">
        <v>200</v>
      </c>
      <c r="AC514" s="73">
        <v>0</v>
      </c>
      <c r="AD514" s="68" t="s">
        <v>29</v>
      </c>
      <c r="AE514" s="80"/>
      <c r="AF514" s="71" t="s">
        <v>31</v>
      </c>
      <c r="AG514" s="66" t="s">
        <v>340</v>
      </c>
      <c r="AH514" s="74" t="s">
        <v>643</v>
      </c>
      <c r="AI514" s="33" t="s">
        <v>470</v>
      </c>
      <c r="AJ514" s="63"/>
      <c r="AK514" s="75"/>
      <c r="AL514" s="80"/>
      <c r="AM514" s="71" t="s">
        <v>31</v>
      </c>
      <c r="AN514" s="66" t="s">
        <v>340</v>
      </c>
      <c r="AO514" s="74" t="s">
        <v>643</v>
      </c>
      <c r="AP514" s="33" t="s">
        <v>470</v>
      </c>
      <c r="AQ514" s="63"/>
      <c r="AR514" s="75"/>
      <c r="AT514" s="90"/>
      <c r="AU514" s="90"/>
      <c r="AW514" s="118"/>
      <c r="AX514" s="119"/>
      <c r="AY514" s="120"/>
      <c r="AZ514" s="121"/>
      <c r="BA514" s="122"/>
      <c r="BB514" s="123"/>
      <c r="BC514" s="124"/>
      <c r="BD514" s="113"/>
      <c r="BE514" s="118"/>
      <c r="BF514" s="119"/>
      <c r="BG514" s="120"/>
      <c r="BH514" s="121"/>
      <c r="BI514" s="122"/>
      <c r="BJ514" s="123"/>
      <c r="BK514" s="121"/>
      <c r="BL514" s="124"/>
    </row>
    <row r="515" spans="1:64" ht="29.1" customHeight="1">
      <c r="A515" t="s">
        <v>967</v>
      </c>
      <c r="B515" s="16"/>
      <c r="C515" s="80"/>
      <c r="D515" s="71" t="s">
        <v>31</v>
      </c>
      <c r="E515" s="66" t="s">
        <v>341</v>
      </c>
      <c r="F515" s="74" t="s">
        <v>646</v>
      </c>
      <c r="G515" s="33" t="s">
        <v>470</v>
      </c>
      <c r="H515" s="63"/>
      <c r="I515" s="75"/>
      <c r="J515" s="80"/>
      <c r="K515" s="71" t="s">
        <v>31</v>
      </c>
      <c r="L515" s="66" t="s">
        <v>341</v>
      </c>
      <c r="M515" s="74" t="s">
        <v>646</v>
      </c>
      <c r="N515" s="33" t="s">
        <v>470</v>
      </c>
      <c r="O515" s="63"/>
      <c r="P515" s="75"/>
      <c r="Q515" s="80"/>
      <c r="R515" s="71" t="s">
        <v>31</v>
      </c>
      <c r="S515" s="66" t="s">
        <v>338</v>
      </c>
      <c r="T515" s="74" t="s">
        <v>637</v>
      </c>
      <c r="U515" s="33" t="s">
        <v>470</v>
      </c>
      <c r="V515" s="63"/>
      <c r="W515" s="75"/>
      <c r="X515" s="101" t="s">
        <v>5</v>
      </c>
      <c r="Y515" s="71" t="s">
        <v>569</v>
      </c>
      <c r="Z515" s="66" t="s">
        <v>341</v>
      </c>
      <c r="AA515" s="69" t="s">
        <v>647</v>
      </c>
      <c r="AB515" s="33">
        <v>350</v>
      </c>
      <c r="AC515" s="73">
        <v>0</v>
      </c>
      <c r="AD515" s="68" t="s">
        <v>29</v>
      </c>
      <c r="AE515" s="80"/>
      <c r="AF515" s="71" t="s">
        <v>31</v>
      </c>
      <c r="AG515" s="66" t="s">
        <v>341</v>
      </c>
      <c r="AH515" s="74" t="s">
        <v>646</v>
      </c>
      <c r="AI515" s="33" t="s">
        <v>470</v>
      </c>
      <c r="AJ515" s="63"/>
      <c r="AK515" s="75"/>
      <c r="AL515" s="80"/>
      <c r="AM515" s="71" t="s">
        <v>31</v>
      </c>
      <c r="AN515" s="66" t="s">
        <v>341</v>
      </c>
      <c r="AO515" s="74" t="s">
        <v>646</v>
      </c>
      <c r="AP515" s="33" t="s">
        <v>470</v>
      </c>
      <c r="AQ515" s="63"/>
      <c r="AR515" s="75"/>
      <c r="AT515" s="90"/>
      <c r="AU515" s="90"/>
      <c r="AW515" s="118"/>
      <c r="AX515" s="119"/>
      <c r="AY515" s="120"/>
      <c r="AZ515" s="121"/>
      <c r="BA515" s="122"/>
      <c r="BB515" s="123"/>
      <c r="BC515" s="124"/>
      <c r="BD515" s="113"/>
      <c r="BE515" s="118"/>
      <c r="BF515" s="119"/>
      <c r="BG515" s="120"/>
      <c r="BH515" s="121"/>
      <c r="BI515" s="122"/>
      <c r="BJ515" s="123"/>
      <c r="BK515" s="121"/>
      <c r="BL515" s="124"/>
    </row>
    <row r="516" spans="1:64" ht="29.1" customHeight="1">
      <c r="A516" t="s">
        <v>967</v>
      </c>
      <c r="B516" s="16"/>
      <c r="C516" s="80"/>
      <c r="D516" s="71" t="s">
        <v>31</v>
      </c>
      <c r="E516" s="66" t="s">
        <v>342</v>
      </c>
      <c r="F516" s="74" t="s">
        <v>648</v>
      </c>
      <c r="G516" s="33" t="s">
        <v>470</v>
      </c>
      <c r="H516" s="63"/>
      <c r="I516" s="75"/>
      <c r="J516" s="80"/>
      <c r="K516" s="71" t="s">
        <v>31</v>
      </c>
      <c r="L516" s="66" t="s">
        <v>342</v>
      </c>
      <c r="M516" s="74" t="s">
        <v>648</v>
      </c>
      <c r="N516" s="33" t="s">
        <v>470</v>
      </c>
      <c r="O516" s="63"/>
      <c r="P516" s="75"/>
      <c r="Q516" s="80"/>
      <c r="R516" s="71" t="s">
        <v>31</v>
      </c>
      <c r="S516" s="66" t="s">
        <v>339</v>
      </c>
      <c r="T516" s="74" t="s">
        <v>640</v>
      </c>
      <c r="U516" s="33" t="s">
        <v>470</v>
      </c>
      <c r="V516" s="63"/>
      <c r="W516" s="75"/>
      <c r="X516" s="101" t="s">
        <v>5</v>
      </c>
      <c r="Y516" s="71" t="s">
        <v>569</v>
      </c>
      <c r="Z516" s="66" t="s">
        <v>342</v>
      </c>
      <c r="AA516" s="69" t="s">
        <v>649</v>
      </c>
      <c r="AB516" s="33">
        <v>500</v>
      </c>
      <c r="AC516" s="73">
        <v>0</v>
      </c>
      <c r="AD516" s="68" t="s">
        <v>29</v>
      </c>
      <c r="AE516" s="80"/>
      <c r="AF516" s="71" t="s">
        <v>31</v>
      </c>
      <c r="AG516" s="66" t="s">
        <v>342</v>
      </c>
      <c r="AH516" s="74" t="s">
        <v>648</v>
      </c>
      <c r="AI516" s="33" t="s">
        <v>470</v>
      </c>
      <c r="AJ516" s="63"/>
      <c r="AK516" s="75"/>
      <c r="AL516" s="80"/>
      <c r="AM516" s="71" t="s">
        <v>31</v>
      </c>
      <c r="AN516" s="66" t="s">
        <v>342</v>
      </c>
      <c r="AO516" s="74" t="s">
        <v>648</v>
      </c>
      <c r="AP516" s="33" t="s">
        <v>470</v>
      </c>
      <c r="AQ516" s="63"/>
      <c r="AR516" s="75"/>
      <c r="AT516" s="90"/>
      <c r="AU516" s="90"/>
      <c r="AW516" s="118"/>
      <c r="AX516" s="119"/>
      <c r="AY516" s="120"/>
      <c r="AZ516" s="121"/>
      <c r="BA516" s="122"/>
      <c r="BB516" s="123"/>
      <c r="BC516" s="124"/>
      <c r="BD516" s="113"/>
      <c r="BE516" s="118"/>
      <c r="BF516" s="119"/>
      <c r="BG516" s="120"/>
      <c r="BH516" s="121"/>
      <c r="BI516" s="122"/>
      <c r="BJ516" s="123"/>
      <c r="BK516" s="121"/>
      <c r="BL516" s="124"/>
    </row>
    <row r="517" spans="1:64" ht="29.1" customHeight="1">
      <c r="A517" t="s">
        <v>967</v>
      </c>
      <c r="B517" s="16"/>
      <c r="C517" s="80"/>
      <c r="D517" s="71" t="s">
        <v>31</v>
      </c>
      <c r="E517" s="66" t="s">
        <v>343</v>
      </c>
      <c r="F517" s="74" t="s">
        <v>650</v>
      </c>
      <c r="G517" s="33" t="s">
        <v>470</v>
      </c>
      <c r="H517" s="63"/>
      <c r="I517" s="75"/>
      <c r="J517" s="80"/>
      <c r="K517" s="71" t="s">
        <v>31</v>
      </c>
      <c r="L517" s="66" t="s">
        <v>343</v>
      </c>
      <c r="M517" s="74" t="s">
        <v>650</v>
      </c>
      <c r="N517" s="33" t="s">
        <v>470</v>
      </c>
      <c r="O517" s="63"/>
      <c r="P517" s="75"/>
      <c r="Q517" s="80"/>
      <c r="R517" s="71" t="s">
        <v>31</v>
      </c>
      <c r="S517" s="66" t="s">
        <v>341</v>
      </c>
      <c r="T517" s="74" t="s">
        <v>646</v>
      </c>
      <c r="U517" s="33" t="s">
        <v>470</v>
      </c>
      <c r="V517" s="63"/>
      <c r="W517" s="75"/>
      <c r="X517" s="101" t="s">
        <v>5</v>
      </c>
      <c r="Y517" s="71" t="s">
        <v>569</v>
      </c>
      <c r="Z517" s="66" t="s">
        <v>343</v>
      </c>
      <c r="AA517" s="69" t="s">
        <v>638</v>
      </c>
      <c r="AB517" s="33">
        <v>1350</v>
      </c>
      <c r="AC517" s="73">
        <v>0</v>
      </c>
      <c r="AD517" s="68" t="s">
        <v>29</v>
      </c>
      <c r="AE517" s="80"/>
      <c r="AF517" s="71" t="s">
        <v>31</v>
      </c>
      <c r="AG517" s="66" t="s">
        <v>343</v>
      </c>
      <c r="AH517" s="74" t="s">
        <v>650</v>
      </c>
      <c r="AI517" s="33" t="s">
        <v>470</v>
      </c>
      <c r="AJ517" s="63"/>
      <c r="AK517" s="75"/>
      <c r="AL517" s="80"/>
      <c r="AM517" s="71" t="s">
        <v>31</v>
      </c>
      <c r="AN517" s="66" t="s">
        <v>343</v>
      </c>
      <c r="AO517" s="74" t="s">
        <v>650</v>
      </c>
      <c r="AP517" s="33" t="s">
        <v>470</v>
      </c>
      <c r="AQ517" s="63"/>
      <c r="AR517" s="75"/>
      <c r="AT517" s="90"/>
      <c r="AU517" s="90"/>
      <c r="AW517" s="118"/>
      <c r="AX517" s="119"/>
      <c r="AY517" s="120"/>
      <c r="AZ517" s="121"/>
      <c r="BA517" s="122"/>
      <c r="BB517" s="123"/>
      <c r="BC517" s="124"/>
      <c r="BD517" s="113"/>
      <c r="BE517" s="118"/>
      <c r="BF517" s="119"/>
      <c r="BG517" s="120"/>
      <c r="BH517" s="121"/>
      <c r="BI517" s="122"/>
      <c r="BJ517" s="123"/>
      <c r="BK517" s="121"/>
      <c r="BL517" s="124"/>
    </row>
    <row r="518" spans="1:64" ht="29.1" customHeight="1">
      <c r="A518" t="s">
        <v>967</v>
      </c>
      <c r="B518" s="16"/>
      <c r="C518" s="80"/>
      <c r="D518" s="71" t="s">
        <v>31</v>
      </c>
      <c r="E518" s="66" t="s">
        <v>344</v>
      </c>
      <c r="F518" s="74" t="s">
        <v>651</v>
      </c>
      <c r="G518" s="33" t="s">
        <v>470</v>
      </c>
      <c r="H518" s="63"/>
      <c r="I518" s="75"/>
      <c r="J518" s="80"/>
      <c r="K518" s="71" t="s">
        <v>31</v>
      </c>
      <c r="L518" s="66" t="s">
        <v>344</v>
      </c>
      <c r="M518" s="74" t="s">
        <v>651</v>
      </c>
      <c r="N518" s="33" t="s">
        <v>470</v>
      </c>
      <c r="O518" s="63"/>
      <c r="P518" s="75"/>
      <c r="Q518" s="80"/>
      <c r="R518" s="71" t="s">
        <v>31</v>
      </c>
      <c r="S518" s="66" t="s">
        <v>348</v>
      </c>
      <c r="T518" s="74" t="s">
        <v>652</v>
      </c>
      <c r="U518" s="33" t="s">
        <v>470</v>
      </c>
      <c r="V518" s="63"/>
      <c r="W518" s="75"/>
      <c r="X518" s="101" t="s">
        <v>5</v>
      </c>
      <c r="Y518" s="71" t="s">
        <v>569</v>
      </c>
      <c r="Z518" s="66" t="s">
        <v>344</v>
      </c>
      <c r="AA518" s="69" t="s">
        <v>653</v>
      </c>
      <c r="AB518" s="33">
        <v>100</v>
      </c>
      <c r="AC518" s="73">
        <v>0</v>
      </c>
      <c r="AD518" s="68" t="s">
        <v>29</v>
      </c>
      <c r="AE518" s="80"/>
      <c r="AF518" s="71" t="s">
        <v>31</v>
      </c>
      <c r="AG518" s="66" t="s">
        <v>344</v>
      </c>
      <c r="AH518" s="74" t="s">
        <v>651</v>
      </c>
      <c r="AI518" s="33" t="s">
        <v>470</v>
      </c>
      <c r="AJ518" s="63"/>
      <c r="AK518" s="75"/>
      <c r="AL518" s="80"/>
      <c r="AM518" s="71" t="s">
        <v>31</v>
      </c>
      <c r="AN518" s="66" t="s">
        <v>344</v>
      </c>
      <c r="AO518" s="74" t="s">
        <v>651</v>
      </c>
      <c r="AP518" s="33" t="s">
        <v>470</v>
      </c>
      <c r="AQ518" s="63"/>
      <c r="AR518" s="75"/>
      <c r="AT518" s="90"/>
      <c r="AU518" s="90"/>
      <c r="AW518" s="118"/>
      <c r="AX518" s="119"/>
      <c r="AY518" s="120"/>
      <c r="AZ518" s="121"/>
      <c r="BA518" s="122"/>
      <c r="BB518" s="123"/>
      <c r="BC518" s="124"/>
      <c r="BD518" s="113"/>
      <c r="BE518" s="118"/>
      <c r="BF518" s="119"/>
      <c r="BG518" s="120"/>
      <c r="BH518" s="121"/>
      <c r="BI518" s="122"/>
      <c r="BJ518" s="123"/>
      <c r="BK518" s="121"/>
      <c r="BL518" s="124"/>
    </row>
    <row r="519" spans="1:64" ht="29.1" customHeight="1">
      <c r="A519" t="s">
        <v>967</v>
      </c>
      <c r="B519" s="16"/>
      <c r="C519" s="80"/>
      <c r="D519" s="71" t="s">
        <v>31</v>
      </c>
      <c r="E519" s="66" t="s">
        <v>345</v>
      </c>
      <c r="F519" s="74" t="s">
        <v>654</v>
      </c>
      <c r="G519" s="33" t="s">
        <v>470</v>
      </c>
      <c r="H519" s="63"/>
      <c r="I519" s="75"/>
      <c r="J519" s="80"/>
      <c r="K519" s="71" t="s">
        <v>31</v>
      </c>
      <c r="L519" s="66" t="s">
        <v>345</v>
      </c>
      <c r="M519" s="74" t="s">
        <v>654</v>
      </c>
      <c r="N519" s="33" t="s">
        <v>470</v>
      </c>
      <c r="O519" s="63"/>
      <c r="P519" s="75"/>
      <c r="Q519" s="80"/>
      <c r="R519" s="71"/>
      <c r="S519" s="66"/>
      <c r="T519" s="69"/>
      <c r="U519" s="33"/>
      <c r="V519" s="63"/>
      <c r="W519" s="75"/>
      <c r="X519" s="101" t="s">
        <v>5</v>
      </c>
      <c r="Y519" s="71" t="s">
        <v>569</v>
      </c>
      <c r="Z519" s="66" t="s">
        <v>345</v>
      </c>
      <c r="AA519" s="69" t="s">
        <v>655</v>
      </c>
      <c r="AB519" s="33">
        <v>250</v>
      </c>
      <c r="AC519" s="73">
        <v>0</v>
      </c>
      <c r="AD519" s="68" t="s">
        <v>29</v>
      </c>
      <c r="AE519" s="80"/>
      <c r="AF519" s="71" t="s">
        <v>31</v>
      </c>
      <c r="AG519" s="66" t="s">
        <v>345</v>
      </c>
      <c r="AH519" s="74" t="s">
        <v>654</v>
      </c>
      <c r="AI519" s="33" t="s">
        <v>470</v>
      </c>
      <c r="AJ519" s="63"/>
      <c r="AK519" s="75"/>
      <c r="AL519" s="80"/>
      <c r="AM519" s="71" t="s">
        <v>31</v>
      </c>
      <c r="AN519" s="66" t="s">
        <v>345</v>
      </c>
      <c r="AO519" s="74" t="s">
        <v>654</v>
      </c>
      <c r="AP519" s="33" t="s">
        <v>470</v>
      </c>
      <c r="AQ519" s="63"/>
      <c r="AR519" s="75"/>
      <c r="AT519" s="90"/>
      <c r="AU519" s="90"/>
      <c r="AW519" s="118"/>
      <c r="AX519" s="119"/>
      <c r="AY519" s="120"/>
      <c r="AZ519" s="121"/>
      <c r="BA519" s="122"/>
      <c r="BB519" s="123"/>
      <c r="BC519" s="124"/>
      <c r="BD519" s="113"/>
      <c r="BE519" s="118"/>
      <c r="BF519" s="119"/>
      <c r="BG519" s="120"/>
      <c r="BH519" s="121"/>
      <c r="BI519" s="122"/>
      <c r="BJ519" s="123"/>
      <c r="BK519" s="121"/>
      <c r="BL519" s="124"/>
    </row>
    <row r="520" spans="1:64" ht="29.1" customHeight="1">
      <c r="A520" t="s">
        <v>967</v>
      </c>
      <c r="B520" s="16"/>
      <c r="C520" s="80"/>
      <c r="D520" s="71" t="s">
        <v>31</v>
      </c>
      <c r="E520" s="66" t="s">
        <v>346</v>
      </c>
      <c r="F520" s="74" t="s">
        <v>656</v>
      </c>
      <c r="G520" s="33" t="s">
        <v>470</v>
      </c>
      <c r="H520" s="63"/>
      <c r="I520" s="75"/>
      <c r="J520" s="80"/>
      <c r="K520" s="71" t="s">
        <v>31</v>
      </c>
      <c r="L520" s="66" t="s">
        <v>346</v>
      </c>
      <c r="M520" s="74" t="s">
        <v>656</v>
      </c>
      <c r="N520" s="33" t="s">
        <v>470</v>
      </c>
      <c r="O520" s="63"/>
      <c r="P520" s="75"/>
      <c r="Q520" s="80"/>
      <c r="R520" s="71"/>
      <c r="S520" s="66"/>
      <c r="T520" s="69"/>
      <c r="U520" s="33"/>
      <c r="V520" s="63"/>
      <c r="W520" s="75"/>
      <c r="X520" s="101" t="s">
        <v>5</v>
      </c>
      <c r="Y520" s="71" t="s">
        <v>569</v>
      </c>
      <c r="Z520" s="66" t="s">
        <v>346</v>
      </c>
      <c r="AA520" s="69" t="s">
        <v>657</v>
      </c>
      <c r="AB520" s="33">
        <v>500</v>
      </c>
      <c r="AC520" s="73">
        <v>0</v>
      </c>
      <c r="AD520" s="68" t="s">
        <v>29</v>
      </c>
      <c r="AE520" s="80"/>
      <c r="AF520" s="71" t="s">
        <v>31</v>
      </c>
      <c r="AG520" s="66" t="s">
        <v>346</v>
      </c>
      <c r="AH520" s="74" t="s">
        <v>656</v>
      </c>
      <c r="AI520" s="33" t="s">
        <v>470</v>
      </c>
      <c r="AJ520" s="63"/>
      <c r="AK520" s="75"/>
      <c r="AL520" s="80"/>
      <c r="AM520" s="71" t="s">
        <v>31</v>
      </c>
      <c r="AN520" s="66" t="s">
        <v>346</v>
      </c>
      <c r="AO520" s="74" t="s">
        <v>656</v>
      </c>
      <c r="AP520" s="33" t="s">
        <v>470</v>
      </c>
      <c r="AQ520" s="63"/>
      <c r="AR520" s="75"/>
      <c r="AT520" s="90"/>
      <c r="AU520" s="90"/>
      <c r="AW520" s="118"/>
      <c r="AX520" s="119"/>
      <c r="AY520" s="120"/>
      <c r="AZ520" s="121"/>
      <c r="BA520" s="122"/>
      <c r="BB520" s="123"/>
      <c r="BC520" s="124"/>
      <c r="BD520" s="113"/>
      <c r="BE520" s="118"/>
      <c r="BF520" s="119"/>
      <c r="BG520" s="120"/>
      <c r="BH520" s="121"/>
      <c r="BI520" s="122"/>
      <c r="BJ520" s="123"/>
      <c r="BK520" s="121"/>
      <c r="BL520" s="124"/>
    </row>
    <row r="521" spans="1:64" ht="29.1" customHeight="1">
      <c r="A521" t="s">
        <v>967</v>
      </c>
      <c r="B521" s="16"/>
      <c r="C521" s="80"/>
      <c r="D521" s="71" t="s">
        <v>31</v>
      </c>
      <c r="E521" s="66" t="s">
        <v>347</v>
      </c>
      <c r="F521" s="74" t="s">
        <v>658</v>
      </c>
      <c r="G521" s="33" t="s">
        <v>470</v>
      </c>
      <c r="H521" s="63"/>
      <c r="I521" s="75"/>
      <c r="J521" s="80"/>
      <c r="K521" s="71" t="s">
        <v>31</v>
      </c>
      <c r="L521" s="66" t="s">
        <v>347</v>
      </c>
      <c r="M521" s="74" t="s">
        <v>658</v>
      </c>
      <c r="N521" s="33" t="s">
        <v>470</v>
      </c>
      <c r="O521" s="63"/>
      <c r="P521" s="75"/>
      <c r="Q521" s="80"/>
      <c r="R521" s="71"/>
      <c r="S521" s="66"/>
      <c r="T521" s="69"/>
      <c r="U521" s="33"/>
      <c r="V521" s="63"/>
      <c r="W521" s="75"/>
      <c r="X521" s="101" t="s">
        <v>5</v>
      </c>
      <c r="Y521" s="71" t="s">
        <v>569</v>
      </c>
      <c r="Z521" s="66" t="s">
        <v>347</v>
      </c>
      <c r="AA521" s="69" t="s">
        <v>644</v>
      </c>
      <c r="AB521" s="33">
        <v>350</v>
      </c>
      <c r="AC521" s="73">
        <v>0</v>
      </c>
      <c r="AD521" s="68" t="s">
        <v>29</v>
      </c>
      <c r="AE521" s="80"/>
      <c r="AF521" s="71" t="s">
        <v>31</v>
      </c>
      <c r="AG521" s="66" t="s">
        <v>347</v>
      </c>
      <c r="AH521" s="74" t="s">
        <v>658</v>
      </c>
      <c r="AI521" s="33" t="s">
        <v>470</v>
      </c>
      <c r="AJ521" s="63"/>
      <c r="AK521" s="75"/>
      <c r="AL521" s="80"/>
      <c r="AM521" s="71" t="s">
        <v>31</v>
      </c>
      <c r="AN521" s="66" t="s">
        <v>347</v>
      </c>
      <c r="AO521" s="74" t="s">
        <v>658</v>
      </c>
      <c r="AP521" s="33" t="s">
        <v>470</v>
      </c>
      <c r="AQ521" s="63"/>
      <c r="AR521" s="75"/>
      <c r="AT521" s="90"/>
      <c r="AU521" s="90"/>
      <c r="AW521" s="118"/>
      <c r="AX521" s="119"/>
      <c r="AY521" s="120"/>
      <c r="AZ521" s="121"/>
      <c r="BA521" s="122"/>
      <c r="BB521" s="123"/>
      <c r="BC521" s="124"/>
      <c r="BD521" s="113"/>
      <c r="BE521" s="118"/>
      <c r="BF521" s="119"/>
      <c r="BG521" s="120"/>
      <c r="BH521" s="121"/>
      <c r="BI521" s="122"/>
      <c r="BJ521" s="123"/>
      <c r="BK521" s="121"/>
      <c r="BL521" s="124"/>
    </row>
    <row r="522" spans="1:64" ht="29.1" customHeight="1">
      <c r="A522" t="s">
        <v>967</v>
      </c>
      <c r="B522" s="16"/>
      <c r="C522" s="80"/>
      <c r="D522" s="71" t="s">
        <v>31</v>
      </c>
      <c r="E522" s="66" t="s">
        <v>348</v>
      </c>
      <c r="F522" s="74" t="s">
        <v>652</v>
      </c>
      <c r="G522" s="33" t="s">
        <v>470</v>
      </c>
      <c r="H522" s="63"/>
      <c r="I522" s="75"/>
      <c r="J522" s="80"/>
      <c r="K522" s="71" t="s">
        <v>31</v>
      </c>
      <c r="L522" s="66" t="s">
        <v>348</v>
      </c>
      <c r="M522" s="74" t="s">
        <v>652</v>
      </c>
      <c r="N522" s="33" t="s">
        <v>470</v>
      </c>
      <c r="O522" s="63"/>
      <c r="P522" s="75"/>
      <c r="Q522" s="80"/>
      <c r="R522" s="71"/>
      <c r="S522" s="66"/>
      <c r="T522" s="69"/>
      <c r="U522" s="33"/>
      <c r="V522" s="63"/>
      <c r="W522" s="75"/>
      <c r="X522" s="101" t="s">
        <v>5</v>
      </c>
      <c r="Y522" s="71" t="s">
        <v>569</v>
      </c>
      <c r="Z522" s="66" t="s">
        <v>348</v>
      </c>
      <c r="AA522" s="69" t="s">
        <v>659</v>
      </c>
      <c r="AB522" s="33">
        <v>800</v>
      </c>
      <c r="AC522" s="73">
        <v>0</v>
      </c>
      <c r="AD522" s="68" t="s">
        <v>29</v>
      </c>
      <c r="AE522" s="80"/>
      <c r="AF522" s="71" t="s">
        <v>31</v>
      </c>
      <c r="AG522" s="66" t="s">
        <v>348</v>
      </c>
      <c r="AH522" s="74" t="s">
        <v>652</v>
      </c>
      <c r="AI522" s="33" t="s">
        <v>470</v>
      </c>
      <c r="AJ522" s="63"/>
      <c r="AK522" s="75"/>
      <c r="AL522" s="80"/>
      <c r="AM522" s="71" t="s">
        <v>31</v>
      </c>
      <c r="AN522" s="66" t="s">
        <v>348</v>
      </c>
      <c r="AO522" s="74" t="s">
        <v>652</v>
      </c>
      <c r="AP522" s="33" t="s">
        <v>470</v>
      </c>
      <c r="AQ522" s="63"/>
      <c r="AR522" s="75"/>
      <c r="AT522" s="90"/>
      <c r="AU522" s="90"/>
      <c r="AW522" s="118"/>
      <c r="AX522" s="119"/>
      <c r="AY522" s="120"/>
      <c r="AZ522" s="121"/>
      <c r="BA522" s="122"/>
      <c r="BB522" s="123"/>
      <c r="BC522" s="124"/>
      <c r="BD522" s="113"/>
      <c r="BE522" s="118"/>
      <c r="BF522" s="119"/>
      <c r="BG522" s="120"/>
      <c r="BH522" s="121"/>
      <c r="BI522" s="122"/>
      <c r="BJ522" s="123"/>
      <c r="BK522" s="121"/>
      <c r="BL522" s="124"/>
    </row>
    <row r="523" spans="1:64" ht="29.1" customHeight="1">
      <c r="A523" t="s">
        <v>967</v>
      </c>
      <c r="B523" s="16"/>
      <c r="C523" s="80"/>
      <c r="D523" s="71"/>
      <c r="E523" s="66"/>
      <c r="F523" s="69"/>
      <c r="G523" s="33"/>
      <c r="H523" s="63"/>
      <c r="I523" s="75"/>
      <c r="J523" s="80"/>
      <c r="K523" s="71"/>
      <c r="L523" s="66"/>
      <c r="M523" s="69"/>
      <c r="N523" s="33"/>
      <c r="O523" s="63"/>
      <c r="P523" s="75"/>
      <c r="Q523" s="80"/>
      <c r="R523" s="71"/>
      <c r="S523" s="66"/>
      <c r="T523" s="69"/>
      <c r="U523" s="33"/>
      <c r="V523" s="63"/>
      <c r="W523" s="75"/>
      <c r="X523" s="80"/>
      <c r="Y523" s="71"/>
      <c r="Z523" s="66"/>
      <c r="AA523" s="69"/>
      <c r="AB523" s="33"/>
      <c r="AC523" s="63"/>
      <c r="AD523" s="75"/>
      <c r="AE523" s="80"/>
      <c r="AF523" s="71"/>
      <c r="AG523" s="66"/>
      <c r="AH523" s="69"/>
      <c r="AI523" s="33"/>
      <c r="AJ523" s="63"/>
      <c r="AK523" s="75"/>
      <c r="AL523" s="80"/>
      <c r="AM523" s="71"/>
      <c r="AN523" s="66"/>
      <c r="AO523" s="69"/>
      <c r="AP523" s="33"/>
      <c r="AQ523" s="63"/>
      <c r="AR523" s="75"/>
      <c r="AT523" s="90"/>
      <c r="AU523" s="90"/>
      <c r="AW523" s="118"/>
      <c r="AX523" s="119"/>
      <c r="AY523" s="120"/>
      <c r="AZ523" s="121"/>
      <c r="BA523" s="122"/>
      <c r="BB523" s="123"/>
      <c r="BC523" s="124"/>
      <c r="BD523" s="113"/>
      <c r="BE523" s="118"/>
      <c r="BF523" s="119"/>
      <c r="BG523" s="120"/>
      <c r="BH523" s="121"/>
      <c r="BI523" s="122"/>
      <c r="BJ523" s="123"/>
      <c r="BK523" s="121"/>
      <c r="BL523" s="124"/>
    </row>
    <row r="524" spans="1:64" ht="29.1" customHeight="1">
      <c r="A524" t="s">
        <v>967</v>
      </c>
      <c r="B524" s="16"/>
      <c r="C524" s="64"/>
      <c r="D524" s="71"/>
      <c r="E524" s="66"/>
      <c r="F524" s="32" t="s">
        <v>68</v>
      </c>
      <c r="G524" s="33">
        <f>SUM(G511:G522)</f>
        <v>0</v>
      </c>
      <c r="H524" s="262">
        <f>SUM(H511:H522)</f>
        <v>0</v>
      </c>
      <c r="I524" s="263"/>
      <c r="J524" s="76"/>
      <c r="K524" s="71"/>
      <c r="L524" s="66"/>
      <c r="M524" s="32" t="s">
        <v>68</v>
      </c>
      <c r="N524" s="33">
        <f>SUM(N511:N522)</f>
        <v>0</v>
      </c>
      <c r="O524" s="262">
        <f>SUM(O511:O522)</f>
        <v>0</v>
      </c>
      <c r="P524" s="263"/>
      <c r="Q524" s="76"/>
      <c r="R524" s="71" t="s">
        <v>29</v>
      </c>
      <c r="S524" s="66"/>
      <c r="T524" s="32" t="s">
        <v>68</v>
      </c>
      <c r="U524" s="33">
        <f>SUM(U511:U522)</f>
        <v>750</v>
      </c>
      <c r="V524" s="262">
        <f>SUM(V511:V522)</f>
        <v>0</v>
      </c>
      <c r="W524" s="263"/>
      <c r="X524" s="76"/>
      <c r="Y524" s="71" t="s">
        <v>29</v>
      </c>
      <c r="Z524" s="66"/>
      <c r="AA524" s="32" t="s">
        <v>68</v>
      </c>
      <c r="AB524" s="33">
        <f>SUM(AB511:AB522)</f>
        <v>6750</v>
      </c>
      <c r="AC524" s="262">
        <f>SUM(AC511:AC522)</f>
        <v>0</v>
      </c>
      <c r="AD524" s="263"/>
      <c r="AE524" s="76"/>
      <c r="AF524" s="71" t="s">
        <v>29</v>
      </c>
      <c r="AG524" s="66"/>
      <c r="AH524" s="32" t="s">
        <v>68</v>
      </c>
      <c r="AI524" s="33">
        <f>SUM(AI511:AI522)</f>
        <v>0</v>
      </c>
      <c r="AJ524" s="262">
        <f>SUM(AJ511:AJ522)</f>
        <v>0</v>
      </c>
      <c r="AK524" s="263"/>
      <c r="AL524" s="76"/>
      <c r="AM524" s="71" t="s">
        <v>29</v>
      </c>
      <c r="AN524" s="66"/>
      <c r="AO524" s="32" t="s">
        <v>496</v>
      </c>
      <c r="AP524" s="33">
        <f>SUM(AP511:AP522)</f>
        <v>0</v>
      </c>
      <c r="AQ524" s="262">
        <f>SUM(AQ511:AQ522)</f>
        <v>0</v>
      </c>
      <c r="AR524" s="263"/>
      <c r="AT524" s="90"/>
      <c r="AU524" s="90"/>
      <c r="AW524" s="118"/>
      <c r="AX524" s="119"/>
      <c r="AY524" s="120"/>
      <c r="AZ524" s="121"/>
      <c r="BA524" s="122"/>
      <c r="BB524" s="123"/>
      <c r="BC524" s="124"/>
      <c r="BD524" s="113"/>
      <c r="BE524" s="118"/>
      <c r="BF524" s="119"/>
      <c r="BG524" s="120"/>
      <c r="BH524" s="121"/>
      <c r="BI524" s="122"/>
      <c r="BJ524" s="123"/>
      <c r="BK524" s="121"/>
      <c r="BL524" s="124"/>
    </row>
    <row r="525" spans="1:64" ht="29.1" customHeight="1">
      <c r="A525" t="s">
        <v>967</v>
      </c>
      <c r="B525" s="16"/>
      <c r="C525" s="80"/>
      <c r="D525" s="71"/>
      <c r="E525" s="66"/>
      <c r="F525" s="69"/>
      <c r="G525" s="33"/>
      <c r="H525" s="63"/>
      <c r="I525" s="75"/>
      <c r="J525" s="80"/>
      <c r="K525" s="71"/>
      <c r="L525" s="66"/>
      <c r="M525" s="69"/>
      <c r="N525" s="33"/>
      <c r="O525" s="63"/>
      <c r="P525" s="75"/>
      <c r="Q525" s="80"/>
      <c r="R525" s="71"/>
      <c r="S525" s="66"/>
      <c r="T525" s="69"/>
      <c r="U525" s="33"/>
      <c r="V525" s="63"/>
      <c r="W525" s="75"/>
      <c r="X525" s="80"/>
      <c r="Y525" s="71"/>
      <c r="Z525" s="66"/>
      <c r="AA525" s="69"/>
      <c r="AB525" s="33"/>
      <c r="AC525" s="63"/>
      <c r="AD525" s="75"/>
      <c r="AE525" s="80"/>
      <c r="AF525" s="71"/>
      <c r="AG525" s="66"/>
      <c r="AH525" s="69"/>
      <c r="AI525" s="33"/>
      <c r="AJ525" s="63"/>
      <c r="AK525" s="75"/>
      <c r="AL525" s="80"/>
      <c r="AM525" s="71"/>
      <c r="AN525" s="66"/>
      <c r="AO525" s="69"/>
      <c r="AP525" s="33"/>
      <c r="AQ525" s="63"/>
      <c r="AR525" s="75"/>
      <c r="AT525" s="90"/>
      <c r="AU525" s="90"/>
      <c r="AW525" s="118"/>
      <c r="AX525" s="119"/>
      <c r="AY525" s="120"/>
      <c r="AZ525" s="121"/>
      <c r="BA525" s="122"/>
      <c r="BB525" s="123"/>
      <c r="BC525" s="124"/>
      <c r="BD525" s="113"/>
      <c r="BE525" s="118"/>
      <c r="BF525" s="119"/>
      <c r="BG525" s="120"/>
      <c r="BH525" s="121"/>
      <c r="BI525" s="122"/>
      <c r="BJ525" s="123"/>
      <c r="BK525" s="121"/>
      <c r="BL525" s="124"/>
    </row>
    <row r="526" spans="1:64" ht="29.1" customHeight="1">
      <c r="A526" t="s">
        <v>967</v>
      </c>
      <c r="B526" s="16"/>
      <c r="C526" s="80"/>
      <c r="D526" s="71"/>
      <c r="E526" s="66"/>
      <c r="F526" s="69"/>
      <c r="G526" s="33"/>
      <c r="H526" s="63"/>
      <c r="I526" s="75"/>
      <c r="J526" s="80"/>
      <c r="K526" s="71"/>
      <c r="L526" s="66"/>
      <c r="M526" s="69"/>
      <c r="N526" s="33"/>
      <c r="O526" s="63"/>
      <c r="P526" s="75"/>
      <c r="Q526" s="80"/>
      <c r="R526" s="71"/>
      <c r="S526" s="66"/>
      <c r="T526" s="69"/>
      <c r="U526" s="33"/>
      <c r="V526" s="63"/>
      <c r="W526" s="75"/>
      <c r="X526" s="80"/>
      <c r="Y526" s="71"/>
      <c r="Z526" s="66"/>
      <c r="AA526" s="69"/>
      <c r="AB526" s="33"/>
      <c r="AC526" s="63"/>
      <c r="AD526" s="75"/>
      <c r="AE526" s="80"/>
      <c r="AF526" s="71"/>
      <c r="AG526" s="66"/>
      <c r="AH526" s="69"/>
      <c r="AI526" s="33"/>
      <c r="AJ526" s="63"/>
      <c r="AK526" s="75"/>
      <c r="AL526" s="279" t="s">
        <v>503</v>
      </c>
      <c r="AM526" s="280"/>
      <c r="AN526" s="280"/>
      <c r="AO526" s="280"/>
      <c r="AP526" s="280"/>
      <c r="AQ526" s="280"/>
      <c r="AR526" s="281"/>
      <c r="AT526" s="90"/>
      <c r="AU526" s="90"/>
      <c r="AW526" s="118"/>
      <c r="AX526" s="119"/>
      <c r="AY526" s="120"/>
      <c r="AZ526" s="121"/>
      <c r="BA526" s="122"/>
      <c r="BB526" s="123"/>
      <c r="BC526" s="124"/>
      <c r="BD526" s="113"/>
      <c r="BE526" s="118"/>
      <c r="BF526" s="119"/>
      <c r="BG526" s="120"/>
      <c r="BH526" s="121"/>
      <c r="BI526" s="122"/>
      <c r="BJ526" s="123"/>
      <c r="BK526" s="121"/>
      <c r="BL526" s="124"/>
    </row>
    <row r="527" spans="1:64" ht="29.1" customHeight="1">
      <c r="A527" t="s">
        <v>967</v>
      </c>
      <c r="B527" s="16"/>
      <c r="C527" s="80"/>
      <c r="D527" s="71"/>
      <c r="E527" s="66"/>
      <c r="F527" s="69"/>
      <c r="G527" s="33"/>
      <c r="H527" s="63"/>
      <c r="I527" s="75"/>
      <c r="J527" s="80"/>
      <c r="K527" s="71"/>
      <c r="L527" s="66"/>
      <c r="M527" s="69"/>
      <c r="N527" s="33"/>
      <c r="O527" s="63"/>
      <c r="P527" s="75"/>
      <c r="Q527" s="80"/>
      <c r="R527" s="71"/>
      <c r="S527" s="66"/>
      <c r="T527" s="69"/>
      <c r="U527" s="33"/>
      <c r="V527" s="63"/>
      <c r="W527" s="75"/>
      <c r="X527" s="80"/>
      <c r="Y527" s="71"/>
      <c r="Z527" s="66"/>
      <c r="AA527" s="69"/>
      <c r="AB527" s="33"/>
      <c r="AC527" s="63"/>
      <c r="AD527" s="75"/>
      <c r="AE527" s="80"/>
      <c r="AF527" s="71"/>
      <c r="AG527" s="66"/>
      <c r="AH527" s="69"/>
      <c r="AI527" s="33"/>
      <c r="AJ527" s="63"/>
      <c r="AK527" s="75"/>
      <c r="AL527" s="101" t="s">
        <v>5</v>
      </c>
      <c r="AM527" s="71" t="s">
        <v>749</v>
      </c>
      <c r="AN527" s="66" t="s">
        <v>352</v>
      </c>
      <c r="AO527" s="69" t="s">
        <v>636</v>
      </c>
      <c r="AP527" s="33">
        <v>50</v>
      </c>
      <c r="AQ527" s="73">
        <v>0</v>
      </c>
      <c r="AR527" s="68" t="s">
        <v>29</v>
      </c>
      <c r="AT527" s="90"/>
      <c r="AU527" s="90"/>
      <c r="AW527" s="118"/>
      <c r="AX527" s="119"/>
      <c r="AY527" s="120"/>
      <c r="AZ527" s="121"/>
      <c r="BA527" s="122"/>
      <c r="BB527" s="123"/>
      <c r="BC527" s="124"/>
      <c r="BD527" s="113"/>
      <c r="BE527" s="118"/>
      <c r="BF527" s="119"/>
      <c r="BG527" s="120"/>
      <c r="BH527" s="121"/>
      <c r="BI527" s="122"/>
      <c r="BJ527" s="123"/>
      <c r="BK527" s="121"/>
      <c r="BL527" s="124"/>
    </row>
    <row r="528" spans="1:64" ht="29.1" customHeight="1">
      <c r="A528" t="s">
        <v>967</v>
      </c>
      <c r="B528" s="16"/>
      <c r="C528" s="80"/>
      <c r="D528" s="71"/>
      <c r="E528" s="66"/>
      <c r="F528" s="69"/>
      <c r="G528" s="33"/>
      <c r="H528" s="63"/>
      <c r="I528" s="75"/>
      <c r="J528" s="80"/>
      <c r="K528" s="71"/>
      <c r="L528" s="66"/>
      <c r="M528" s="69"/>
      <c r="N528" s="33"/>
      <c r="O528" s="63"/>
      <c r="P528" s="75"/>
      <c r="Q528" s="80"/>
      <c r="R528" s="71"/>
      <c r="S528" s="66"/>
      <c r="T528" s="69"/>
      <c r="U528" s="33"/>
      <c r="V528" s="63"/>
      <c r="W528" s="75"/>
      <c r="X528" s="80"/>
      <c r="Y528" s="71"/>
      <c r="Z528" s="66"/>
      <c r="AA528" s="69"/>
      <c r="AB528" s="33"/>
      <c r="AC528" s="63"/>
      <c r="AD528" s="75"/>
      <c r="AE528" s="80"/>
      <c r="AF528" s="71"/>
      <c r="AG528" s="66"/>
      <c r="AH528" s="69"/>
      <c r="AI528" s="33"/>
      <c r="AJ528" s="63"/>
      <c r="AK528" s="75"/>
      <c r="AL528" s="80"/>
      <c r="AM528" s="71"/>
      <c r="AN528" s="66"/>
      <c r="AO528" s="69"/>
      <c r="AP528" s="33"/>
      <c r="AQ528" s="63"/>
      <c r="AR528" s="75"/>
      <c r="AT528" s="90"/>
      <c r="AU528" s="90"/>
      <c r="AW528" s="118"/>
      <c r="AX528" s="119"/>
      <c r="AY528" s="120"/>
      <c r="AZ528" s="121"/>
      <c r="BA528" s="122"/>
      <c r="BB528" s="123"/>
      <c r="BC528" s="124"/>
      <c r="BD528" s="113"/>
      <c r="BE528" s="118"/>
      <c r="BF528" s="119"/>
      <c r="BG528" s="120"/>
      <c r="BH528" s="121"/>
      <c r="BI528" s="122"/>
      <c r="BJ528" s="123"/>
      <c r="BK528" s="121"/>
      <c r="BL528" s="124"/>
    </row>
    <row r="529" spans="1:64" ht="29.1" customHeight="1">
      <c r="A529" t="s">
        <v>967</v>
      </c>
      <c r="B529" s="34">
        <f>SUM(G524,N524,U524,AP524,AB524,AI524,AP529)</f>
        <v>7550</v>
      </c>
      <c r="C529" s="80"/>
      <c r="D529" s="71"/>
      <c r="E529" s="66"/>
      <c r="F529" s="69"/>
      <c r="G529" s="33"/>
      <c r="H529" s="63"/>
      <c r="I529" s="75"/>
      <c r="J529" s="80"/>
      <c r="K529" s="71"/>
      <c r="L529" s="66"/>
      <c r="M529" s="69"/>
      <c r="N529" s="33"/>
      <c r="O529" s="63"/>
      <c r="P529" s="75"/>
      <c r="Q529" s="80"/>
      <c r="R529" s="71"/>
      <c r="S529" s="66"/>
      <c r="T529" s="69"/>
      <c r="U529" s="33"/>
      <c r="V529" s="63"/>
      <c r="W529" s="75"/>
      <c r="X529" s="80"/>
      <c r="Y529" s="71"/>
      <c r="Z529" s="66"/>
      <c r="AA529" s="69"/>
      <c r="AB529" s="33"/>
      <c r="AC529" s="63"/>
      <c r="AD529" s="75"/>
      <c r="AE529" s="80"/>
      <c r="AF529" s="71"/>
      <c r="AG529" s="66"/>
      <c r="AH529" s="69"/>
      <c r="AI529" s="33"/>
      <c r="AJ529" s="63"/>
      <c r="AK529" s="75"/>
      <c r="AL529" s="76"/>
      <c r="AM529" s="71" t="s">
        <v>29</v>
      </c>
      <c r="AN529" s="66"/>
      <c r="AO529" s="32" t="s">
        <v>776</v>
      </c>
      <c r="AP529" s="33">
        <f>SUM(AP527:AP527)</f>
        <v>50</v>
      </c>
      <c r="AQ529" s="262">
        <f>SUM(AQ527:AQ527)</f>
        <v>0</v>
      </c>
      <c r="AR529" s="263"/>
      <c r="AT529" s="91"/>
      <c r="AU529" s="91">
        <f>SUM(BE529:BL529)</f>
        <v>0</v>
      </c>
      <c r="AW529" s="118"/>
      <c r="AX529" s="119"/>
      <c r="AY529" s="120"/>
      <c r="AZ529" s="121"/>
      <c r="BA529" s="122"/>
      <c r="BB529" s="123"/>
      <c r="BC529" s="124"/>
      <c r="BD529" s="113"/>
      <c r="BE529" s="118"/>
      <c r="BF529" s="119"/>
      <c r="BG529" s="120">
        <f>COUNTIF(V511:V514,{"&gt;0","&lt;0"})</f>
        <v>0</v>
      </c>
      <c r="BH529" s="121">
        <f>COUNTIF(AC511:AC522,{"&gt;0","&lt;0"})</f>
        <v>0</v>
      </c>
      <c r="BI529" s="122"/>
      <c r="BJ529" s="123">
        <f>COUNTIF(AQ527,{"&gt;0","&lt;0"})</f>
        <v>0</v>
      </c>
      <c r="BK529" s="121"/>
      <c r="BL529" s="124"/>
    </row>
    <row r="530" spans="1:64" ht="29.1" customHeight="1">
      <c r="A530" t="s">
        <v>967</v>
      </c>
      <c r="B530" s="16"/>
      <c r="C530" s="80"/>
      <c r="D530" s="71"/>
      <c r="E530" s="66"/>
      <c r="F530" s="69"/>
      <c r="G530" s="33"/>
      <c r="H530" s="63"/>
      <c r="I530" s="75"/>
      <c r="J530" s="80"/>
      <c r="K530" s="71"/>
      <c r="L530" s="66"/>
      <c r="M530" s="69"/>
      <c r="N530" s="33"/>
      <c r="O530" s="63"/>
      <c r="P530" s="75"/>
      <c r="Q530" s="80"/>
      <c r="R530" s="71"/>
      <c r="S530" s="66"/>
      <c r="T530" s="69"/>
      <c r="U530" s="33"/>
      <c r="V530" s="63"/>
      <c r="W530" s="75"/>
      <c r="X530" s="80"/>
      <c r="Y530" s="71"/>
      <c r="Z530" s="66"/>
      <c r="AA530" s="69"/>
      <c r="AB530" s="33"/>
      <c r="AC530" s="63"/>
      <c r="AD530" s="75"/>
      <c r="AE530" s="80"/>
      <c r="AF530" s="71"/>
      <c r="AG530" s="66"/>
      <c r="AH530" s="69"/>
      <c r="AI530" s="33"/>
      <c r="AJ530" s="63"/>
      <c r="AK530" s="75"/>
      <c r="AL530" s="80"/>
      <c r="AM530" s="71"/>
      <c r="AN530" s="66"/>
      <c r="AO530" s="69"/>
      <c r="AP530" s="33"/>
      <c r="AQ530" s="63"/>
      <c r="AR530" s="75"/>
      <c r="AT530" s="90"/>
      <c r="AU530" s="90"/>
      <c r="AW530" s="118"/>
      <c r="AX530" s="119"/>
      <c r="AY530" s="120"/>
      <c r="AZ530" s="121"/>
      <c r="BA530" s="122"/>
      <c r="BB530" s="123"/>
      <c r="BC530" s="124"/>
      <c r="BD530" s="113"/>
      <c r="BE530" s="118"/>
      <c r="BF530" s="119"/>
      <c r="BG530" s="120"/>
      <c r="BH530" s="121"/>
      <c r="BI530" s="122"/>
      <c r="BJ530" s="123"/>
      <c r="BK530" s="121"/>
      <c r="BL530" s="124"/>
    </row>
    <row r="531" spans="1:64" ht="29.1" customHeight="1">
      <c r="A531" t="s">
        <v>967</v>
      </c>
      <c r="B531" s="85"/>
      <c r="C531" s="80"/>
      <c r="D531" s="71"/>
      <c r="E531" s="66"/>
      <c r="F531" s="69"/>
      <c r="G531" s="33"/>
      <c r="H531" s="63"/>
      <c r="I531" s="75"/>
      <c r="J531" s="80"/>
      <c r="K531" s="71"/>
      <c r="L531" s="66"/>
      <c r="M531" s="69"/>
      <c r="N531" s="33"/>
      <c r="O531" s="63"/>
      <c r="P531" s="75"/>
      <c r="Q531" s="80"/>
      <c r="R531" s="71"/>
      <c r="S531" s="66"/>
      <c r="T531" s="69"/>
      <c r="U531" s="33"/>
      <c r="V531" s="63"/>
      <c r="W531" s="75"/>
      <c r="X531" s="80"/>
      <c r="Y531" s="71"/>
      <c r="Z531" s="66"/>
      <c r="AA531" s="69"/>
      <c r="AB531" s="33"/>
      <c r="AC531" s="63"/>
      <c r="AD531" s="75"/>
      <c r="AE531" s="80"/>
      <c r="AF531" s="71"/>
      <c r="AG531" s="66"/>
      <c r="AH531" s="69"/>
      <c r="AI531" s="33"/>
      <c r="AJ531" s="63"/>
      <c r="AK531" s="75"/>
      <c r="AL531" s="80"/>
      <c r="AM531" s="71"/>
      <c r="AN531" s="66"/>
      <c r="AO531" s="69"/>
      <c r="AP531" s="33"/>
      <c r="AQ531" s="63"/>
      <c r="AR531" s="75"/>
      <c r="AT531" s="90"/>
      <c r="AU531" s="90"/>
      <c r="AW531" s="118"/>
      <c r="AX531" s="119"/>
      <c r="AY531" s="120"/>
      <c r="AZ531" s="121"/>
      <c r="BA531" s="122"/>
      <c r="BB531" s="123"/>
      <c r="BC531" s="124"/>
      <c r="BD531" s="113"/>
      <c r="BE531" s="118"/>
      <c r="BF531" s="119"/>
      <c r="BG531" s="120"/>
      <c r="BH531" s="121"/>
      <c r="BI531" s="122"/>
      <c r="BJ531" s="123"/>
      <c r="BK531" s="121"/>
      <c r="BL531" s="124"/>
    </row>
    <row r="532" spans="1:64" ht="29.1" customHeight="1">
      <c r="A532" t="s">
        <v>967</v>
      </c>
      <c r="B532" s="16" t="s">
        <v>353</v>
      </c>
      <c r="C532" s="80"/>
      <c r="D532" s="71"/>
      <c r="E532" s="66"/>
      <c r="F532" s="69"/>
      <c r="G532" s="33"/>
      <c r="H532" s="63"/>
      <c r="I532" s="75"/>
      <c r="J532" s="80"/>
      <c r="K532" s="71"/>
      <c r="L532" s="66"/>
      <c r="M532" s="69"/>
      <c r="N532" s="33"/>
      <c r="O532" s="63"/>
      <c r="P532" s="75"/>
      <c r="Q532" s="80"/>
      <c r="R532" s="71"/>
      <c r="S532" s="66"/>
      <c r="T532" s="69"/>
      <c r="U532" s="33"/>
      <c r="V532" s="63"/>
      <c r="W532" s="75"/>
      <c r="X532" s="80"/>
      <c r="Y532" s="71"/>
      <c r="Z532" s="66"/>
      <c r="AA532" s="69"/>
      <c r="AB532" s="33"/>
      <c r="AC532" s="63"/>
      <c r="AD532" s="75"/>
      <c r="AE532" s="80"/>
      <c r="AF532" s="71"/>
      <c r="AG532" s="66"/>
      <c r="AH532" s="69"/>
      <c r="AI532" s="33"/>
      <c r="AJ532" s="63"/>
      <c r="AK532" s="75"/>
      <c r="AL532" s="279" t="s">
        <v>501</v>
      </c>
      <c r="AM532" s="280"/>
      <c r="AN532" s="280"/>
      <c r="AO532" s="280"/>
      <c r="AP532" s="280"/>
      <c r="AQ532" s="280"/>
      <c r="AR532" s="281"/>
      <c r="AT532" s="90"/>
      <c r="AU532" s="90"/>
      <c r="AW532" s="118"/>
      <c r="AX532" s="119"/>
      <c r="AY532" s="120"/>
      <c r="AZ532" s="121"/>
      <c r="BA532" s="122"/>
      <c r="BB532" s="123"/>
      <c r="BC532" s="124"/>
      <c r="BD532" s="113"/>
      <c r="BE532" s="118"/>
      <c r="BF532" s="119"/>
      <c r="BG532" s="120"/>
      <c r="BH532" s="121"/>
      <c r="BI532" s="122"/>
      <c r="BJ532" s="123"/>
      <c r="BK532" s="121"/>
      <c r="BL532" s="124"/>
    </row>
    <row r="533" spans="1:64" ht="29.1" customHeight="1">
      <c r="A533" t="s">
        <v>967</v>
      </c>
      <c r="B533" s="16" t="s">
        <v>354</v>
      </c>
      <c r="C533" s="80"/>
      <c r="D533" s="71" t="s">
        <v>31</v>
      </c>
      <c r="E533" s="66" t="s">
        <v>355</v>
      </c>
      <c r="F533" s="74" t="s">
        <v>731</v>
      </c>
      <c r="G533" s="33" t="s">
        <v>470</v>
      </c>
      <c r="H533" s="63"/>
      <c r="I533" s="75"/>
      <c r="J533" s="80"/>
      <c r="K533" s="71" t="s">
        <v>31</v>
      </c>
      <c r="L533" s="66" t="s">
        <v>355</v>
      </c>
      <c r="M533" s="74" t="s">
        <v>731</v>
      </c>
      <c r="N533" s="33" t="s">
        <v>470</v>
      </c>
      <c r="O533" s="63"/>
      <c r="P533" s="75"/>
      <c r="Q533" s="80"/>
      <c r="R533" s="71" t="s">
        <v>31</v>
      </c>
      <c r="S533" s="66" t="s">
        <v>355</v>
      </c>
      <c r="T533" s="74" t="s">
        <v>731</v>
      </c>
      <c r="U533" s="33" t="s">
        <v>470</v>
      </c>
      <c r="V533" s="63"/>
      <c r="W533" s="75"/>
      <c r="X533" s="101" t="s">
        <v>5</v>
      </c>
      <c r="Y533" s="71" t="s">
        <v>569</v>
      </c>
      <c r="Z533" s="66" t="s">
        <v>355</v>
      </c>
      <c r="AA533" s="69" t="s">
        <v>732</v>
      </c>
      <c r="AB533" s="33">
        <v>1050</v>
      </c>
      <c r="AC533" s="73">
        <v>0</v>
      </c>
      <c r="AD533" s="68" t="s">
        <v>29</v>
      </c>
      <c r="AE533" s="80"/>
      <c r="AF533" s="71" t="s">
        <v>31</v>
      </c>
      <c r="AG533" s="66" t="s">
        <v>355</v>
      </c>
      <c r="AH533" s="74" t="s">
        <v>731</v>
      </c>
      <c r="AI533" s="33" t="s">
        <v>470</v>
      </c>
      <c r="AJ533" s="63"/>
      <c r="AK533" s="75"/>
      <c r="AL533" s="80"/>
      <c r="AM533" s="71" t="s">
        <v>31</v>
      </c>
      <c r="AN533" s="66" t="s">
        <v>355</v>
      </c>
      <c r="AO533" s="74" t="s">
        <v>731</v>
      </c>
      <c r="AP533" s="33" t="s">
        <v>470</v>
      </c>
      <c r="AQ533" s="63"/>
      <c r="AR533" s="75"/>
      <c r="AT533" s="90"/>
      <c r="AU533" s="90"/>
      <c r="AW533" s="118"/>
      <c r="AX533" s="119"/>
      <c r="AY533" s="120"/>
      <c r="AZ533" s="121"/>
      <c r="BA533" s="122"/>
      <c r="BB533" s="123"/>
      <c r="BC533" s="124"/>
      <c r="BD533" s="113"/>
      <c r="BE533" s="118"/>
      <c r="BF533" s="119"/>
      <c r="BG533" s="120"/>
      <c r="BH533" s="121"/>
      <c r="BI533" s="122"/>
      <c r="BJ533" s="123"/>
      <c r="BK533" s="121"/>
      <c r="BL533" s="124"/>
    </row>
    <row r="534" spans="1:64" ht="29.1" customHeight="1">
      <c r="A534" t="s">
        <v>967</v>
      </c>
      <c r="B534" s="16"/>
      <c r="C534" s="80"/>
      <c r="D534" s="71" t="s">
        <v>31</v>
      </c>
      <c r="E534" s="66" t="s">
        <v>356</v>
      </c>
      <c r="F534" s="74" t="s">
        <v>733</v>
      </c>
      <c r="G534" s="33" t="s">
        <v>470</v>
      </c>
      <c r="H534" s="63"/>
      <c r="I534" s="75"/>
      <c r="J534" s="80"/>
      <c r="K534" s="71" t="s">
        <v>31</v>
      </c>
      <c r="L534" s="66" t="s">
        <v>356</v>
      </c>
      <c r="M534" s="74" t="s">
        <v>733</v>
      </c>
      <c r="N534" s="33" t="s">
        <v>470</v>
      </c>
      <c r="O534" s="63"/>
      <c r="P534" s="75"/>
      <c r="Q534" s="80"/>
      <c r="R534" s="71" t="s">
        <v>31</v>
      </c>
      <c r="S534" s="66" t="s">
        <v>356</v>
      </c>
      <c r="T534" s="74" t="s">
        <v>733</v>
      </c>
      <c r="U534" s="33" t="s">
        <v>470</v>
      </c>
      <c r="V534" s="63"/>
      <c r="W534" s="75"/>
      <c r="X534" s="101" t="s">
        <v>5</v>
      </c>
      <c r="Y534" s="71" t="s">
        <v>569</v>
      </c>
      <c r="Z534" s="66" t="s">
        <v>356</v>
      </c>
      <c r="AA534" s="69" t="s">
        <v>734</v>
      </c>
      <c r="AB534" s="33">
        <v>800</v>
      </c>
      <c r="AC534" s="73">
        <v>0</v>
      </c>
      <c r="AD534" s="68" t="s">
        <v>29</v>
      </c>
      <c r="AE534" s="80"/>
      <c r="AF534" s="71" t="s">
        <v>31</v>
      </c>
      <c r="AG534" s="66" t="s">
        <v>356</v>
      </c>
      <c r="AH534" s="74" t="s">
        <v>733</v>
      </c>
      <c r="AI534" s="33" t="s">
        <v>470</v>
      </c>
      <c r="AJ534" s="63"/>
      <c r="AK534" s="75"/>
      <c r="AL534" s="80"/>
      <c r="AM534" s="71" t="s">
        <v>31</v>
      </c>
      <c r="AN534" s="66" t="s">
        <v>356</v>
      </c>
      <c r="AO534" s="74" t="s">
        <v>733</v>
      </c>
      <c r="AP534" s="33" t="s">
        <v>470</v>
      </c>
      <c r="AQ534" s="63"/>
      <c r="AR534" s="75"/>
      <c r="AT534" s="90"/>
      <c r="AU534" s="90"/>
      <c r="AW534" s="118"/>
      <c r="AX534" s="119"/>
      <c r="AY534" s="120"/>
      <c r="AZ534" s="121"/>
      <c r="BA534" s="122"/>
      <c r="BB534" s="123"/>
      <c r="BC534" s="124"/>
      <c r="BD534" s="113"/>
      <c r="BE534" s="118"/>
      <c r="BF534" s="119"/>
      <c r="BG534" s="120"/>
      <c r="BH534" s="121"/>
      <c r="BI534" s="122"/>
      <c r="BJ534" s="123"/>
      <c r="BK534" s="121"/>
      <c r="BL534" s="124"/>
    </row>
    <row r="535" spans="1:64" ht="29.1" customHeight="1">
      <c r="A535" t="s">
        <v>967</v>
      </c>
      <c r="B535" s="16"/>
      <c r="C535" s="80"/>
      <c r="D535" s="71" t="s">
        <v>31</v>
      </c>
      <c r="E535" s="66" t="s">
        <v>357</v>
      </c>
      <c r="F535" s="74" t="s">
        <v>735</v>
      </c>
      <c r="G535" s="33" t="s">
        <v>470</v>
      </c>
      <c r="H535" s="63"/>
      <c r="I535" s="75"/>
      <c r="J535" s="80"/>
      <c r="K535" s="71" t="s">
        <v>31</v>
      </c>
      <c r="L535" s="66" t="s">
        <v>357</v>
      </c>
      <c r="M535" s="74" t="s">
        <v>735</v>
      </c>
      <c r="N535" s="33" t="s">
        <v>470</v>
      </c>
      <c r="O535" s="63"/>
      <c r="P535" s="75"/>
      <c r="Q535" s="80"/>
      <c r="R535" s="71" t="s">
        <v>31</v>
      </c>
      <c r="S535" s="66" t="s">
        <v>357</v>
      </c>
      <c r="T535" s="74" t="s">
        <v>735</v>
      </c>
      <c r="U535" s="33" t="s">
        <v>470</v>
      </c>
      <c r="V535" s="63"/>
      <c r="W535" s="75"/>
      <c r="X535" s="101" t="s">
        <v>5</v>
      </c>
      <c r="Y535" s="71" t="s">
        <v>569</v>
      </c>
      <c r="Z535" s="66" t="s">
        <v>357</v>
      </c>
      <c r="AA535" s="69" t="s">
        <v>736</v>
      </c>
      <c r="AB535" s="33">
        <v>200</v>
      </c>
      <c r="AC535" s="73">
        <v>0</v>
      </c>
      <c r="AD535" s="68" t="s">
        <v>29</v>
      </c>
      <c r="AE535" s="80"/>
      <c r="AF535" s="71" t="s">
        <v>31</v>
      </c>
      <c r="AG535" s="66" t="s">
        <v>357</v>
      </c>
      <c r="AH535" s="74" t="s">
        <v>735</v>
      </c>
      <c r="AI535" s="33" t="s">
        <v>470</v>
      </c>
      <c r="AJ535" s="63"/>
      <c r="AK535" s="75"/>
      <c r="AL535" s="80"/>
      <c r="AM535" s="71" t="s">
        <v>31</v>
      </c>
      <c r="AN535" s="66" t="s">
        <v>357</v>
      </c>
      <c r="AO535" s="74" t="s">
        <v>735</v>
      </c>
      <c r="AP535" s="33" t="s">
        <v>470</v>
      </c>
      <c r="AQ535" s="63"/>
      <c r="AR535" s="75"/>
      <c r="AT535" s="90"/>
      <c r="AU535" s="90"/>
      <c r="AW535" s="118"/>
      <c r="AX535" s="119"/>
      <c r="AY535" s="120"/>
      <c r="AZ535" s="121"/>
      <c r="BA535" s="122"/>
      <c r="BB535" s="123"/>
      <c r="BC535" s="124"/>
      <c r="BD535" s="113"/>
      <c r="BE535" s="118"/>
      <c r="BF535" s="119"/>
      <c r="BG535" s="120"/>
      <c r="BH535" s="121"/>
      <c r="BI535" s="122"/>
      <c r="BJ535" s="123"/>
      <c r="BK535" s="121"/>
      <c r="BL535" s="124"/>
    </row>
    <row r="536" spans="1:64" ht="29.1" customHeight="1">
      <c r="A536" t="s">
        <v>967</v>
      </c>
      <c r="B536" s="16"/>
      <c r="C536" s="80"/>
      <c r="D536" s="71" t="s">
        <v>31</v>
      </c>
      <c r="E536" s="66" t="s">
        <v>358</v>
      </c>
      <c r="F536" s="74" t="s">
        <v>737</v>
      </c>
      <c r="G536" s="33" t="s">
        <v>470</v>
      </c>
      <c r="H536" s="63"/>
      <c r="I536" s="75"/>
      <c r="J536" s="80"/>
      <c r="K536" s="71" t="s">
        <v>31</v>
      </c>
      <c r="L536" s="66" t="s">
        <v>358</v>
      </c>
      <c r="M536" s="74" t="s">
        <v>737</v>
      </c>
      <c r="N536" s="33" t="s">
        <v>470</v>
      </c>
      <c r="O536" s="63"/>
      <c r="P536" s="75"/>
      <c r="Q536" s="80"/>
      <c r="R536" s="71" t="s">
        <v>31</v>
      </c>
      <c r="S536" s="66" t="s">
        <v>358</v>
      </c>
      <c r="T536" s="74" t="s">
        <v>737</v>
      </c>
      <c r="U536" s="33" t="s">
        <v>470</v>
      </c>
      <c r="V536" s="63"/>
      <c r="W536" s="75"/>
      <c r="X536" s="101" t="s">
        <v>5</v>
      </c>
      <c r="Y536" s="71" t="s">
        <v>569</v>
      </c>
      <c r="Z536" s="66" t="s">
        <v>358</v>
      </c>
      <c r="AA536" s="69" t="s">
        <v>738</v>
      </c>
      <c r="AB536" s="33">
        <v>400</v>
      </c>
      <c r="AC536" s="73">
        <v>0</v>
      </c>
      <c r="AD536" s="68" t="s">
        <v>29</v>
      </c>
      <c r="AE536" s="80"/>
      <c r="AF536" s="71" t="s">
        <v>31</v>
      </c>
      <c r="AG536" s="66" t="s">
        <v>358</v>
      </c>
      <c r="AH536" s="74" t="s">
        <v>737</v>
      </c>
      <c r="AI536" s="33" t="s">
        <v>470</v>
      </c>
      <c r="AJ536" s="63"/>
      <c r="AK536" s="75"/>
      <c r="AL536" s="80"/>
      <c r="AM536" s="71" t="s">
        <v>31</v>
      </c>
      <c r="AN536" s="66" t="s">
        <v>358</v>
      </c>
      <c r="AO536" s="74" t="s">
        <v>737</v>
      </c>
      <c r="AP536" s="33" t="s">
        <v>470</v>
      </c>
      <c r="AQ536" s="63"/>
      <c r="AR536" s="75"/>
      <c r="AT536" s="90"/>
      <c r="AU536" s="90"/>
      <c r="AW536" s="118"/>
      <c r="AX536" s="119"/>
      <c r="AY536" s="120"/>
      <c r="AZ536" s="121"/>
      <c r="BA536" s="122"/>
      <c r="BB536" s="123"/>
      <c r="BC536" s="124"/>
      <c r="BD536" s="113"/>
      <c r="BE536" s="118"/>
      <c r="BF536" s="119"/>
      <c r="BG536" s="120"/>
      <c r="BH536" s="121"/>
      <c r="BI536" s="122"/>
      <c r="BJ536" s="123"/>
      <c r="BK536" s="121"/>
      <c r="BL536" s="124"/>
    </row>
    <row r="537" spans="1:64" ht="29.1" customHeight="1">
      <c r="A537" t="s">
        <v>967</v>
      </c>
      <c r="B537" s="16"/>
      <c r="C537" s="80"/>
      <c r="D537" s="71"/>
      <c r="E537" s="66"/>
      <c r="F537" s="69"/>
      <c r="G537" s="33"/>
      <c r="H537" s="63"/>
      <c r="I537" s="75"/>
      <c r="J537" s="80"/>
      <c r="K537" s="71"/>
      <c r="L537" s="66"/>
      <c r="M537" s="69"/>
      <c r="N537" s="33"/>
      <c r="O537" s="63"/>
      <c r="P537" s="75"/>
      <c r="Q537" s="80"/>
      <c r="R537" s="71"/>
      <c r="S537" s="66"/>
      <c r="T537" s="69"/>
      <c r="U537" s="33"/>
      <c r="V537" s="63"/>
      <c r="W537" s="75"/>
      <c r="X537" s="80"/>
      <c r="Y537" s="71"/>
      <c r="Z537" s="66"/>
      <c r="AA537" s="69"/>
      <c r="AB537" s="33"/>
      <c r="AC537" s="63"/>
      <c r="AD537" s="75"/>
      <c r="AE537" s="80"/>
      <c r="AF537" s="71"/>
      <c r="AG537" s="66"/>
      <c r="AH537" s="69"/>
      <c r="AI537" s="33"/>
      <c r="AJ537" s="63"/>
      <c r="AK537" s="75"/>
      <c r="AL537" s="80"/>
      <c r="AM537" s="71"/>
      <c r="AN537" s="66"/>
      <c r="AO537" s="69"/>
      <c r="AP537" s="33"/>
      <c r="AQ537" s="63"/>
      <c r="AR537" s="75"/>
      <c r="AT537" s="90"/>
      <c r="AU537" s="90"/>
      <c r="AW537" s="118"/>
      <c r="AX537" s="119"/>
      <c r="AY537" s="120"/>
      <c r="AZ537" s="121"/>
      <c r="BA537" s="122"/>
      <c r="BB537" s="123"/>
      <c r="BC537" s="124"/>
      <c r="BD537" s="113"/>
      <c r="BE537" s="118"/>
      <c r="BF537" s="119"/>
      <c r="BG537" s="120"/>
      <c r="BH537" s="121"/>
      <c r="BI537" s="122"/>
      <c r="BJ537" s="123"/>
      <c r="BK537" s="121"/>
      <c r="BL537" s="124"/>
    </row>
    <row r="538" spans="1:64" ht="29.1" customHeight="1">
      <c r="A538" t="s">
        <v>967</v>
      </c>
      <c r="B538" s="16"/>
      <c r="C538" s="80"/>
      <c r="D538" s="71"/>
      <c r="E538" s="66"/>
      <c r="F538" s="69"/>
      <c r="G538" s="33"/>
      <c r="H538" s="63"/>
      <c r="I538" s="75"/>
      <c r="J538" s="80"/>
      <c r="K538" s="71"/>
      <c r="L538" s="66"/>
      <c r="M538" s="69"/>
      <c r="N538" s="33"/>
      <c r="O538" s="63"/>
      <c r="P538" s="75"/>
      <c r="Q538" s="80"/>
      <c r="R538" s="71"/>
      <c r="S538" s="66"/>
      <c r="T538" s="69"/>
      <c r="U538" s="33"/>
      <c r="V538" s="63"/>
      <c r="W538" s="75"/>
      <c r="X538" s="80"/>
      <c r="Y538" s="71"/>
      <c r="Z538" s="66"/>
      <c r="AA538" s="69"/>
      <c r="AB538" s="33"/>
      <c r="AC538" s="63"/>
      <c r="AD538" s="75"/>
      <c r="AE538" s="80"/>
      <c r="AF538" s="71"/>
      <c r="AG538" s="66"/>
      <c r="AH538" s="69"/>
      <c r="AI538" s="33"/>
      <c r="AJ538" s="63"/>
      <c r="AK538" s="75"/>
      <c r="AL538" s="80"/>
      <c r="AM538" s="71"/>
      <c r="AN538" s="66"/>
      <c r="AO538" s="69"/>
      <c r="AP538" s="33"/>
      <c r="AQ538" s="63"/>
      <c r="AR538" s="75"/>
      <c r="AT538" s="90"/>
      <c r="AU538" s="90"/>
      <c r="AW538" s="118"/>
      <c r="AX538" s="119"/>
      <c r="AY538" s="120"/>
      <c r="AZ538" s="121"/>
      <c r="BA538" s="122"/>
      <c r="BB538" s="123"/>
      <c r="BC538" s="124"/>
      <c r="BD538" s="113"/>
      <c r="BE538" s="118"/>
      <c r="BF538" s="119"/>
      <c r="BG538" s="120"/>
      <c r="BH538" s="121"/>
      <c r="BI538" s="122"/>
      <c r="BJ538" s="123"/>
      <c r="BK538" s="121"/>
      <c r="BL538" s="124"/>
    </row>
    <row r="539" spans="1:64" ht="29.1" customHeight="1">
      <c r="A539" t="s">
        <v>967</v>
      </c>
      <c r="B539" s="34">
        <f>SUM(G539,N539,U539,AB539,AI539,AP539)</f>
        <v>2450</v>
      </c>
      <c r="C539" s="80"/>
      <c r="D539" s="71"/>
      <c r="E539" s="66"/>
      <c r="F539" s="32" t="s">
        <v>68</v>
      </c>
      <c r="G539" s="33">
        <f>SUM(G533:G537)</f>
        <v>0</v>
      </c>
      <c r="H539" s="262">
        <f>SUM(H533:H537)</f>
        <v>0</v>
      </c>
      <c r="I539" s="263"/>
      <c r="J539" s="80"/>
      <c r="K539" s="71"/>
      <c r="L539" s="66"/>
      <c r="M539" s="32" t="s">
        <v>68</v>
      </c>
      <c r="N539" s="33">
        <f>SUM(N533:N537)</f>
        <v>0</v>
      </c>
      <c r="O539" s="262">
        <f>SUM(O533:O537)</f>
        <v>0</v>
      </c>
      <c r="P539" s="263"/>
      <c r="Q539" s="80"/>
      <c r="R539" s="71"/>
      <c r="S539" s="66"/>
      <c r="T539" s="32" t="s">
        <v>68</v>
      </c>
      <c r="U539" s="33">
        <f>SUM(U533:U537)</f>
        <v>0</v>
      </c>
      <c r="V539" s="262">
        <f>SUM(V533:V537)</f>
        <v>0</v>
      </c>
      <c r="W539" s="263"/>
      <c r="X539" s="80"/>
      <c r="Y539" s="71"/>
      <c r="Z539" s="66"/>
      <c r="AA539" s="32" t="s">
        <v>68</v>
      </c>
      <c r="AB539" s="33">
        <f>SUM(AB533:AB537)</f>
        <v>2450</v>
      </c>
      <c r="AC539" s="262">
        <f>SUM(AC533:AC537)</f>
        <v>0</v>
      </c>
      <c r="AD539" s="263"/>
      <c r="AE539" s="80"/>
      <c r="AF539" s="71"/>
      <c r="AG539" s="66"/>
      <c r="AH539" s="32" t="s">
        <v>68</v>
      </c>
      <c r="AI539" s="33">
        <f>SUM(AI533:AI537)</f>
        <v>0</v>
      </c>
      <c r="AJ539" s="262">
        <f>SUM(AJ533:AJ537)</f>
        <v>0</v>
      </c>
      <c r="AK539" s="263"/>
      <c r="AL539" s="80"/>
      <c r="AM539" s="71"/>
      <c r="AN539" s="66"/>
      <c r="AO539" s="32" t="s">
        <v>68</v>
      </c>
      <c r="AP539" s="33">
        <f>SUM(AP533:AP537)</f>
        <v>0</v>
      </c>
      <c r="AQ539" s="262">
        <f>SUM(AQ533:AQ537)</f>
        <v>0</v>
      </c>
      <c r="AR539" s="263"/>
      <c r="AT539" s="91"/>
      <c r="AU539" s="91">
        <f>SUM(BE539:BL539)</f>
        <v>0</v>
      </c>
      <c r="AW539" s="118"/>
      <c r="AX539" s="119"/>
      <c r="AY539" s="120"/>
      <c r="AZ539" s="121"/>
      <c r="BA539" s="122"/>
      <c r="BB539" s="123"/>
      <c r="BC539" s="124"/>
      <c r="BD539" s="113"/>
      <c r="BE539" s="118"/>
      <c r="BF539" s="119"/>
      <c r="BG539" s="120"/>
      <c r="BH539" s="121">
        <f>COUNTIF(AC533:AC537,{"&gt;0","&lt;0"})</f>
        <v>0</v>
      </c>
      <c r="BI539" s="122"/>
      <c r="BJ539" s="123"/>
      <c r="BK539" s="121"/>
      <c r="BL539" s="124"/>
    </row>
    <row r="540" spans="1:64" ht="29.1" customHeight="1">
      <c r="A540" t="s">
        <v>967</v>
      </c>
      <c r="B540" s="16"/>
      <c r="C540" s="80"/>
      <c r="D540" s="71"/>
      <c r="E540" s="66"/>
      <c r="F540" s="69"/>
      <c r="G540" s="33"/>
      <c r="H540" s="63"/>
      <c r="I540" s="75"/>
      <c r="J540" s="80"/>
      <c r="K540" s="71"/>
      <c r="L540" s="66"/>
      <c r="M540" s="69"/>
      <c r="N540" s="33"/>
      <c r="O540" s="63"/>
      <c r="P540" s="75"/>
      <c r="Q540" s="80"/>
      <c r="R540" s="71"/>
      <c r="S540" s="66"/>
      <c r="T540" s="69"/>
      <c r="U540" s="33"/>
      <c r="V540" s="63"/>
      <c r="W540" s="75"/>
      <c r="X540" s="80"/>
      <c r="Y540" s="71"/>
      <c r="Z540" s="66"/>
      <c r="AA540" s="69"/>
      <c r="AB540" s="33"/>
      <c r="AC540" s="63"/>
      <c r="AD540" s="75"/>
      <c r="AE540" s="80"/>
      <c r="AF540" s="71"/>
      <c r="AG540" s="66"/>
      <c r="AH540" s="69"/>
      <c r="AI540" s="33"/>
      <c r="AJ540" s="63"/>
      <c r="AK540" s="75"/>
      <c r="AL540" s="80"/>
      <c r="AM540" s="71"/>
      <c r="AN540" s="66"/>
      <c r="AO540" s="69"/>
      <c r="AP540" s="33"/>
      <c r="AQ540" s="63"/>
      <c r="AR540" s="75"/>
      <c r="AT540" s="90"/>
      <c r="AU540" s="90"/>
      <c r="AW540" s="118"/>
      <c r="AX540" s="119"/>
      <c r="AY540" s="120"/>
      <c r="AZ540" s="121"/>
      <c r="BA540" s="122"/>
      <c r="BB540" s="123"/>
      <c r="BC540" s="124"/>
      <c r="BD540" s="113"/>
      <c r="BE540" s="118"/>
      <c r="BF540" s="119"/>
      <c r="BG540" s="120"/>
      <c r="BH540" s="121"/>
      <c r="BI540" s="122"/>
      <c r="BJ540" s="123"/>
      <c r="BK540" s="121"/>
      <c r="BL540" s="124"/>
    </row>
    <row r="541" spans="1:64" ht="29.1" customHeight="1">
      <c r="A541" t="s">
        <v>967</v>
      </c>
      <c r="B541" s="16"/>
      <c r="C541" s="80"/>
      <c r="D541" s="71"/>
      <c r="E541" s="66"/>
      <c r="F541" s="69"/>
      <c r="G541" s="33"/>
      <c r="H541" s="63"/>
      <c r="I541" s="75"/>
      <c r="J541" s="80"/>
      <c r="K541" s="71"/>
      <c r="L541" s="66"/>
      <c r="M541" s="69"/>
      <c r="N541" s="33"/>
      <c r="O541" s="63"/>
      <c r="P541" s="75"/>
      <c r="Q541" s="80"/>
      <c r="R541" s="71"/>
      <c r="S541" s="66"/>
      <c r="T541" s="69"/>
      <c r="U541" s="33"/>
      <c r="V541" s="63"/>
      <c r="W541" s="75"/>
      <c r="X541" s="80"/>
      <c r="Y541" s="71"/>
      <c r="Z541" s="66"/>
      <c r="AA541" s="69"/>
      <c r="AB541" s="33"/>
      <c r="AC541" s="63"/>
      <c r="AD541" s="75"/>
      <c r="AE541" s="80"/>
      <c r="AF541" s="71"/>
      <c r="AG541" s="66"/>
      <c r="AH541" s="69"/>
      <c r="AI541" s="33"/>
      <c r="AJ541" s="63"/>
      <c r="AK541" s="75"/>
      <c r="AL541" s="80"/>
      <c r="AM541" s="71"/>
      <c r="AN541" s="66"/>
      <c r="AO541" s="69"/>
      <c r="AP541" s="33"/>
      <c r="AQ541" s="63"/>
      <c r="AR541" s="75"/>
      <c r="AT541" s="90"/>
      <c r="AU541" s="90"/>
      <c r="AW541" s="118"/>
      <c r="AX541" s="119"/>
      <c r="AY541" s="120"/>
      <c r="AZ541" s="121"/>
      <c r="BA541" s="122"/>
      <c r="BB541" s="123"/>
      <c r="BC541" s="124"/>
      <c r="BD541" s="113"/>
      <c r="BE541" s="118"/>
      <c r="BF541" s="119"/>
      <c r="BG541" s="120"/>
      <c r="BH541" s="121"/>
      <c r="BI541" s="122"/>
      <c r="BJ541" s="123"/>
      <c r="BK541" s="121"/>
      <c r="BL541" s="124"/>
    </row>
    <row r="542" spans="1:64" ht="29.1" customHeight="1">
      <c r="A542" t="s">
        <v>967</v>
      </c>
      <c r="B542" s="16"/>
      <c r="C542" s="80"/>
      <c r="D542" s="71"/>
      <c r="E542" s="66"/>
      <c r="F542" s="69"/>
      <c r="G542" s="33"/>
      <c r="H542" s="63"/>
      <c r="I542" s="75"/>
      <c r="J542" s="80"/>
      <c r="K542" s="71"/>
      <c r="L542" s="66"/>
      <c r="M542" s="69"/>
      <c r="N542" s="33"/>
      <c r="O542" s="63"/>
      <c r="P542" s="75"/>
      <c r="Q542" s="80"/>
      <c r="R542" s="71"/>
      <c r="S542" s="66"/>
      <c r="T542" s="69"/>
      <c r="U542" s="33"/>
      <c r="V542" s="63"/>
      <c r="W542" s="75"/>
      <c r="X542" s="80"/>
      <c r="Y542" s="71"/>
      <c r="Z542" s="66"/>
      <c r="AA542" s="69"/>
      <c r="AB542" s="33"/>
      <c r="AC542" s="63"/>
      <c r="AD542" s="75"/>
      <c r="AE542" s="80"/>
      <c r="AF542" s="71"/>
      <c r="AG542" s="66"/>
      <c r="AH542" s="69"/>
      <c r="AI542" s="33"/>
      <c r="AJ542" s="63"/>
      <c r="AK542" s="75"/>
      <c r="AL542" s="80"/>
      <c r="AM542" s="71"/>
      <c r="AN542" s="66"/>
      <c r="AO542" s="69"/>
      <c r="AP542" s="33"/>
      <c r="AQ542" s="63"/>
      <c r="AR542" s="75"/>
      <c r="AT542" s="90"/>
      <c r="AU542" s="90"/>
      <c r="AW542" s="118"/>
      <c r="AX542" s="119"/>
      <c r="AY542" s="120"/>
      <c r="AZ542" s="121"/>
      <c r="BA542" s="122"/>
      <c r="BB542" s="123"/>
      <c r="BC542" s="124"/>
      <c r="BD542" s="113"/>
      <c r="BE542" s="118"/>
      <c r="BF542" s="119"/>
      <c r="BG542" s="120"/>
      <c r="BH542" s="121"/>
      <c r="BI542" s="122"/>
      <c r="BJ542" s="123"/>
      <c r="BK542" s="121"/>
      <c r="BL542" s="124"/>
    </row>
    <row r="543" spans="1:64" ht="29.1" customHeight="1">
      <c r="A543" t="s">
        <v>967</v>
      </c>
      <c r="B543" s="16"/>
      <c r="C543" s="80"/>
      <c r="D543" s="71"/>
      <c r="E543" s="66"/>
      <c r="F543" s="69"/>
      <c r="G543" s="33"/>
      <c r="H543" s="63"/>
      <c r="I543" s="75"/>
      <c r="J543" s="80"/>
      <c r="K543" s="71"/>
      <c r="L543" s="66"/>
      <c r="M543" s="69"/>
      <c r="N543" s="33"/>
      <c r="O543" s="63"/>
      <c r="P543" s="75"/>
      <c r="Q543" s="80"/>
      <c r="R543" s="71"/>
      <c r="S543" s="66"/>
      <c r="T543" s="69"/>
      <c r="U543" s="33"/>
      <c r="V543" s="63"/>
      <c r="W543" s="75"/>
      <c r="X543" s="80"/>
      <c r="Y543" s="71"/>
      <c r="Z543" s="66"/>
      <c r="AA543" s="69"/>
      <c r="AB543" s="33"/>
      <c r="AC543" s="63"/>
      <c r="AD543" s="75"/>
      <c r="AE543" s="80"/>
      <c r="AF543" s="71"/>
      <c r="AG543" s="66"/>
      <c r="AH543" s="69"/>
      <c r="AI543" s="33"/>
      <c r="AJ543" s="63"/>
      <c r="AK543" s="75"/>
      <c r="AL543" s="80"/>
      <c r="AM543" s="71"/>
      <c r="AN543" s="66"/>
      <c r="AO543" s="69"/>
      <c r="AP543" s="33"/>
      <c r="AQ543" s="63"/>
      <c r="AR543" s="75"/>
      <c r="AT543" s="90"/>
      <c r="AU543" s="90"/>
      <c r="AW543" s="118"/>
      <c r="AX543" s="119"/>
      <c r="AY543" s="120"/>
      <c r="AZ543" s="121"/>
      <c r="BA543" s="122"/>
      <c r="BB543" s="123"/>
      <c r="BC543" s="124"/>
      <c r="BD543" s="113"/>
      <c r="BE543" s="118"/>
      <c r="BF543" s="119"/>
      <c r="BG543" s="120"/>
      <c r="BH543" s="121"/>
      <c r="BI543" s="122"/>
      <c r="BJ543" s="123"/>
      <c r="BK543" s="121"/>
      <c r="BL543" s="124"/>
    </row>
    <row r="544" spans="1:64" ht="29.1" customHeight="1">
      <c r="A544" t="s">
        <v>968</v>
      </c>
      <c r="B544" s="42" t="s">
        <v>22</v>
      </c>
      <c r="C544" s="43" t="s">
        <v>69</v>
      </c>
      <c r="D544" s="44" t="s">
        <v>69</v>
      </c>
      <c r="E544" s="45"/>
      <c r="F544" s="44"/>
      <c r="G544" s="81">
        <f>SUM(G524,G539)</f>
        <v>0</v>
      </c>
      <c r="H544" s="282">
        <f>SUM(H524,H539)</f>
        <v>0</v>
      </c>
      <c r="I544" s="216"/>
      <c r="J544" s="43"/>
      <c r="K544" s="44" t="s">
        <v>69</v>
      </c>
      <c r="L544" s="45"/>
      <c r="M544" s="44"/>
      <c r="N544" s="81">
        <f>SUM(N524,N539)</f>
        <v>0</v>
      </c>
      <c r="O544" s="282">
        <f>SUM(O524,O539)</f>
        <v>0</v>
      </c>
      <c r="P544" s="216"/>
      <c r="Q544" s="43"/>
      <c r="R544" s="72" t="s">
        <v>69</v>
      </c>
      <c r="S544" s="45"/>
      <c r="T544" s="44"/>
      <c r="U544" s="81">
        <f>SUM(U524,U539)</f>
        <v>750</v>
      </c>
      <c r="V544" s="282">
        <f>SUM(V524,V539)</f>
        <v>0</v>
      </c>
      <c r="W544" s="216"/>
      <c r="X544" s="43"/>
      <c r="Y544" s="72" t="s">
        <v>69</v>
      </c>
      <c r="Z544" s="45"/>
      <c r="AA544" s="44"/>
      <c r="AB544" s="81">
        <f>SUM(AB524,AB539)</f>
        <v>9200</v>
      </c>
      <c r="AC544" s="282">
        <f>SUM(AC524,AC539)</f>
        <v>0</v>
      </c>
      <c r="AD544" s="216"/>
      <c r="AE544" s="283" t="s">
        <v>69</v>
      </c>
      <c r="AF544" s="280"/>
      <c r="AG544" s="280"/>
      <c r="AH544" s="281"/>
      <c r="AI544" s="81">
        <f>SUM(AI524,AI539)</f>
        <v>0</v>
      </c>
      <c r="AJ544" s="282">
        <f>SUM(AJ524,AJ539)</f>
        <v>0</v>
      </c>
      <c r="AK544" s="216"/>
      <c r="AL544" s="43"/>
      <c r="AM544" s="72" t="s">
        <v>69</v>
      </c>
      <c r="AN544" s="45"/>
      <c r="AO544" s="44"/>
      <c r="AP544" s="81">
        <f>SUM(AP524,AP529,AP539)</f>
        <v>50</v>
      </c>
      <c r="AQ544" s="282">
        <f>SUM(AQ524,AQ529,AQ539)</f>
        <v>0</v>
      </c>
      <c r="AR544" s="216"/>
      <c r="AT544" s="90"/>
      <c r="AU544" s="90"/>
      <c r="AW544" s="118"/>
      <c r="AX544" s="119"/>
      <c r="AY544" s="120"/>
      <c r="AZ544" s="121"/>
      <c r="BA544" s="122"/>
      <c r="BB544" s="123"/>
      <c r="BC544" s="124"/>
      <c r="BD544" s="113"/>
      <c r="BE544" s="118"/>
      <c r="BF544" s="119"/>
      <c r="BG544" s="120"/>
      <c r="BH544" s="121"/>
      <c r="BI544" s="122"/>
      <c r="BJ544" s="123"/>
      <c r="BK544" s="121"/>
      <c r="BL544" s="124"/>
    </row>
    <row r="545" spans="1:64" ht="29.1" customHeight="1">
      <c r="A545" t="s">
        <v>968</v>
      </c>
      <c r="C545" t="s">
        <v>1191</v>
      </c>
      <c r="AL545" s="284" t="s">
        <v>490</v>
      </c>
      <c r="AM545" s="284"/>
      <c r="AN545" s="284"/>
      <c r="AO545" s="284"/>
      <c r="AP545" s="285">
        <f>SUM(H544,O544,V544,AQ544,AC544,AJ544)</f>
        <v>0</v>
      </c>
      <c r="AQ545" s="286"/>
      <c r="AR545" s="286"/>
      <c r="AT545" s="90"/>
      <c r="AU545" s="90"/>
      <c r="AW545" s="118"/>
      <c r="AX545" s="119"/>
      <c r="AY545" s="120"/>
      <c r="AZ545" s="121"/>
      <c r="BA545" s="122"/>
      <c r="BB545" s="123"/>
      <c r="BC545" s="124"/>
      <c r="BD545" s="113"/>
      <c r="BE545" s="118"/>
      <c r="BF545" s="119"/>
      <c r="BG545" s="120"/>
      <c r="BH545" s="121"/>
      <c r="BI545" s="122"/>
      <c r="BJ545" s="123"/>
      <c r="BK545" s="121"/>
      <c r="BL545" s="124"/>
    </row>
    <row r="546" spans="1:64" ht="29.1" customHeight="1">
      <c r="A546" t="s">
        <v>968</v>
      </c>
      <c r="C546" t="s">
        <v>23</v>
      </c>
      <c r="AL546" t="s">
        <v>24</v>
      </c>
      <c r="AR546" s="158" t="str">
        <f>基本・配布部数合計!$T$38</f>
        <v>2022.05.18</v>
      </c>
      <c r="AT546" s="90"/>
      <c r="AU546" s="90"/>
      <c r="AW546" s="118"/>
      <c r="AX546" s="119"/>
      <c r="AY546" s="120"/>
      <c r="AZ546" s="121"/>
      <c r="BA546" s="122"/>
      <c r="BB546" s="123"/>
      <c r="BC546" s="124"/>
      <c r="BD546" s="113"/>
      <c r="BE546" s="118"/>
      <c r="BF546" s="119"/>
      <c r="BG546" s="120"/>
      <c r="BH546" s="121"/>
      <c r="BI546" s="122"/>
      <c r="BJ546" s="123"/>
      <c r="BK546" s="121"/>
      <c r="BL546" s="124"/>
    </row>
    <row r="547" spans="1:64" ht="16.5" customHeight="1">
      <c r="A547" t="s">
        <v>968</v>
      </c>
      <c r="B547" s="254" t="s">
        <v>484</v>
      </c>
      <c r="C547" s="255"/>
      <c r="D547" s="255"/>
      <c r="E547" s="255"/>
      <c r="F547" s="255"/>
      <c r="G547" s="256"/>
      <c r="H547" s="3" t="s">
        <v>478</v>
      </c>
      <c r="I547" s="4"/>
      <c r="J547" s="77"/>
      <c r="K547" s="77"/>
      <c r="L547" s="78"/>
      <c r="M547" s="5" t="s">
        <v>16</v>
      </c>
      <c r="N547" s="6"/>
      <c r="O547" s="6"/>
      <c r="P547" s="6"/>
      <c r="Q547" s="6"/>
      <c r="R547" s="6"/>
      <c r="S547" s="6"/>
      <c r="T547" s="6"/>
      <c r="U547" s="6"/>
      <c r="V547" s="6"/>
      <c r="W547" s="7"/>
      <c r="X547" s="5" t="s">
        <v>13</v>
      </c>
      <c r="Y547" s="6"/>
      <c r="Z547" s="6"/>
      <c r="AA547" s="6"/>
      <c r="AB547" s="6"/>
      <c r="AC547" s="7"/>
      <c r="AD547" s="8" t="s">
        <v>14</v>
      </c>
      <c r="AE547" s="79"/>
      <c r="AF547" s="79"/>
      <c r="AG547" s="79"/>
      <c r="AH547" s="9"/>
      <c r="AI547" s="5" t="s">
        <v>17</v>
      </c>
      <c r="AJ547" s="6"/>
      <c r="AK547" s="6"/>
      <c r="AL547" s="6"/>
      <c r="AM547" s="7"/>
      <c r="AN547" s="5" t="s">
        <v>1032</v>
      </c>
      <c r="AO547" s="78"/>
      <c r="AP547" s="257">
        <f>基本・配布部数合計!$R$38</f>
        <v>44713</v>
      </c>
      <c r="AQ547" s="253"/>
      <c r="AR547" s="253"/>
      <c r="AT547" s="90"/>
      <c r="AU547" s="90"/>
      <c r="AW547" s="118"/>
      <c r="AX547" s="119"/>
      <c r="AY547" s="120"/>
      <c r="AZ547" s="121"/>
      <c r="BA547" s="122"/>
      <c r="BB547" s="123"/>
      <c r="BC547" s="124"/>
      <c r="BD547" s="113"/>
      <c r="BE547" s="118"/>
      <c r="BF547" s="119"/>
      <c r="BG547" s="120"/>
      <c r="BH547" s="121"/>
      <c r="BI547" s="122"/>
      <c r="BJ547" s="123"/>
      <c r="BK547" s="121"/>
      <c r="BL547" s="124"/>
    </row>
    <row r="548" spans="1:64" ht="16.5" customHeight="1">
      <c r="A548" t="s">
        <v>968</v>
      </c>
      <c r="B548" s="254"/>
      <c r="C548" s="255"/>
      <c r="D548" s="255"/>
      <c r="E548" s="255"/>
      <c r="F548" s="255"/>
      <c r="G548" s="256"/>
      <c r="H548" s="252" t="str">
        <f>IF(AP587=0,"",申込書!$D$18)</f>
        <v/>
      </c>
      <c r="I548" s="253"/>
      <c r="J548" s="253"/>
      <c r="K548" s="253"/>
      <c r="L548" s="236"/>
      <c r="M548" s="290" t="str">
        <f>IF(AP587=0,"",申込書!$F$12)</f>
        <v/>
      </c>
      <c r="N548" s="253"/>
      <c r="O548" s="253"/>
      <c r="P548" s="253"/>
      <c r="Q548" s="253"/>
      <c r="R548" s="253"/>
      <c r="S548" s="253"/>
      <c r="T548" s="253"/>
      <c r="U548" s="253"/>
      <c r="V548" s="253"/>
      <c r="W548" s="236"/>
      <c r="X548" s="264" t="str">
        <f>IF(AP587=0,"",申込書!$D$14)</f>
        <v/>
      </c>
      <c r="Y548" s="265"/>
      <c r="Z548" s="265"/>
      <c r="AA548" s="265"/>
      <c r="AB548" s="265"/>
      <c r="AC548" s="266"/>
      <c r="AD548" s="289" t="str">
        <f>IF(AP587=0,"",申込書!$D$15)</f>
        <v/>
      </c>
      <c r="AE548" s="271"/>
      <c r="AF548" s="271"/>
      <c r="AG548" s="271"/>
      <c r="AH548" s="231"/>
      <c r="AI548" s="270" t="str">
        <f>IF(AP587=0,"",基本・配布部数合計!$T$37)</f>
        <v/>
      </c>
      <c r="AJ548" s="271"/>
      <c r="AK548" s="271"/>
      <c r="AL548" s="271"/>
      <c r="AM548" s="231"/>
      <c r="AN548" s="258" t="str">
        <f>IF(AP587=0,"",申込書!$D$5)</f>
        <v/>
      </c>
      <c r="AO548" s="259"/>
      <c r="AP548" s="273" t="s">
        <v>506</v>
      </c>
      <c r="AQ548" s="274"/>
      <c r="AR548" s="274"/>
      <c r="AT548" s="90"/>
      <c r="AU548" s="90"/>
      <c r="AW548" s="118"/>
      <c r="AX548" s="119"/>
      <c r="AY548" s="120"/>
      <c r="AZ548" s="121"/>
      <c r="BA548" s="122"/>
      <c r="BB548" s="123"/>
      <c r="BC548" s="124"/>
      <c r="BD548" s="113"/>
      <c r="BE548" s="118"/>
      <c r="BF548" s="119"/>
      <c r="BG548" s="120"/>
      <c r="BH548" s="121"/>
      <c r="BI548" s="122"/>
      <c r="BJ548" s="123"/>
      <c r="BK548" s="121"/>
      <c r="BL548" s="124"/>
    </row>
    <row r="549" spans="1:64" ht="16.5" customHeight="1">
      <c r="A549" t="s">
        <v>968</v>
      </c>
      <c r="B549" s="255"/>
      <c r="C549" s="255"/>
      <c r="D549" s="255"/>
      <c r="E549" s="255"/>
      <c r="F549" s="255"/>
      <c r="G549" s="256"/>
      <c r="H549" s="237"/>
      <c r="I549" s="238"/>
      <c r="J549" s="238"/>
      <c r="K549" s="238"/>
      <c r="L549" s="239"/>
      <c r="M549" s="237"/>
      <c r="N549" s="238"/>
      <c r="O549" s="238"/>
      <c r="P549" s="238"/>
      <c r="Q549" s="238"/>
      <c r="R549" s="238"/>
      <c r="S549" s="238"/>
      <c r="T549" s="238"/>
      <c r="U549" s="238"/>
      <c r="V549" s="238"/>
      <c r="W549" s="239"/>
      <c r="X549" s="267"/>
      <c r="Y549" s="268"/>
      <c r="Z549" s="268"/>
      <c r="AA549" s="268"/>
      <c r="AB549" s="268"/>
      <c r="AC549" s="269"/>
      <c r="AD549" s="232"/>
      <c r="AE549" s="272"/>
      <c r="AF549" s="272"/>
      <c r="AG549" s="272"/>
      <c r="AH549" s="233"/>
      <c r="AI549" s="232"/>
      <c r="AJ549" s="272"/>
      <c r="AK549" s="272"/>
      <c r="AL549" s="272"/>
      <c r="AM549" s="233"/>
      <c r="AN549" s="260" t="str">
        <f>IF(AP587=0,"",申込書!$D$6)</f>
        <v/>
      </c>
      <c r="AO549" s="261"/>
      <c r="AP549" s="275"/>
      <c r="AQ549" s="274"/>
      <c r="AR549" s="274"/>
      <c r="AT549" s="90"/>
      <c r="AU549" s="90"/>
      <c r="AW549" s="118"/>
      <c r="AX549" s="119"/>
      <c r="AY549" s="120"/>
      <c r="AZ549" s="121"/>
      <c r="BA549" s="122"/>
      <c r="BB549" s="123"/>
      <c r="BC549" s="124"/>
      <c r="BD549" s="113"/>
      <c r="BE549" s="118"/>
      <c r="BF549" s="119"/>
      <c r="BG549" s="120"/>
      <c r="BH549" s="121"/>
      <c r="BI549" s="122"/>
      <c r="BJ549" s="123"/>
      <c r="BK549" s="121"/>
      <c r="BL549" s="124"/>
    </row>
    <row r="550" spans="1:64" ht="16.5" customHeight="1">
      <c r="A550" t="s">
        <v>968</v>
      </c>
      <c r="AQ550" s="287">
        <v>14</v>
      </c>
      <c r="AR550" s="288"/>
      <c r="AT550" s="90"/>
      <c r="AU550" s="90"/>
      <c r="AW550" s="118"/>
      <c r="AX550" s="119"/>
      <c r="AY550" s="120"/>
      <c r="AZ550" s="121"/>
      <c r="BA550" s="122"/>
      <c r="BB550" s="123"/>
      <c r="BC550" s="124"/>
      <c r="BD550" s="113"/>
      <c r="BE550" s="118"/>
      <c r="BF550" s="119"/>
      <c r="BG550" s="120"/>
      <c r="BH550" s="121"/>
      <c r="BI550" s="122"/>
      <c r="BJ550" s="123"/>
      <c r="BK550" s="121"/>
      <c r="BL550" s="124"/>
    </row>
    <row r="551" spans="1:64" ht="29.1" customHeight="1">
      <c r="A551" t="s">
        <v>968</v>
      </c>
      <c r="B551" s="103"/>
      <c r="C551" s="279" t="s">
        <v>498</v>
      </c>
      <c r="D551" s="280"/>
      <c r="E551" s="280"/>
      <c r="F551" s="280"/>
      <c r="G551" s="280"/>
      <c r="H551" s="280"/>
      <c r="I551" s="281"/>
      <c r="J551" s="279" t="s">
        <v>499</v>
      </c>
      <c r="K551" s="280"/>
      <c r="L551" s="280"/>
      <c r="M551" s="280"/>
      <c r="N551" s="280"/>
      <c r="O551" s="280"/>
      <c r="P551" s="281"/>
      <c r="Q551" s="279" t="s">
        <v>500</v>
      </c>
      <c r="R551" s="280"/>
      <c r="S551" s="280"/>
      <c r="T551" s="280"/>
      <c r="U551" s="280"/>
      <c r="V551" s="280"/>
      <c r="W551" s="281"/>
      <c r="X551" s="279" t="s">
        <v>502</v>
      </c>
      <c r="Y551" s="280"/>
      <c r="Z551" s="280"/>
      <c r="AA551" s="280"/>
      <c r="AB551" s="280"/>
      <c r="AC551" s="280"/>
      <c r="AD551" s="281"/>
      <c r="AE551" s="279" t="s">
        <v>504</v>
      </c>
      <c r="AF551" s="280"/>
      <c r="AG551" s="280"/>
      <c r="AH551" s="280"/>
      <c r="AI551" s="280"/>
      <c r="AJ551" s="280"/>
      <c r="AK551" s="281"/>
      <c r="AL551" s="279" t="s">
        <v>501</v>
      </c>
      <c r="AM551" s="280"/>
      <c r="AN551" s="280"/>
      <c r="AO551" s="280"/>
      <c r="AP551" s="280"/>
      <c r="AQ551" s="280"/>
      <c r="AR551" s="281"/>
      <c r="AT551" s="90"/>
      <c r="AU551" s="90"/>
      <c r="AW551" s="118"/>
      <c r="AX551" s="119"/>
      <c r="AY551" s="120"/>
      <c r="AZ551" s="121"/>
      <c r="BA551" s="122"/>
      <c r="BB551" s="123"/>
      <c r="BC551" s="124"/>
      <c r="BD551" s="113"/>
      <c r="BE551" s="118"/>
      <c r="BF551" s="119"/>
      <c r="BG551" s="120"/>
      <c r="BH551" s="121"/>
      <c r="BI551" s="122"/>
      <c r="BJ551" s="123"/>
      <c r="BK551" s="121"/>
      <c r="BL551" s="124"/>
    </row>
    <row r="552" spans="1:64" ht="29.1" customHeight="1">
      <c r="A552" t="s">
        <v>968</v>
      </c>
      <c r="B552" s="10" t="s">
        <v>18</v>
      </c>
      <c r="C552" s="104"/>
      <c r="D552" s="11"/>
      <c r="E552" s="65" t="s">
        <v>19</v>
      </c>
      <c r="F552" s="11"/>
      <c r="G552" s="13" t="s">
        <v>20</v>
      </c>
      <c r="H552" s="67" t="s">
        <v>21</v>
      </c>
      <c r="I552" s="12"/>
      <c r="J552" s="104"/>
      <c r="K552" s="11"/>
      <c r="L552" s="65" t="s">
        <v>19</v>
      </c>
      <c r="M552" s="11"/>
      <c r="N552" s="13" t="s">
        <v>20</v>
      </c>
      <c r="O552" s="67" t="s">
        <v>21</v>
      </c>
      <c r="P552" s="12"/>
      <c r="Q552" s="104"/>
      <c r="R552" s="11"/>
      <c r="S552" s="65" t="s">
        <v>19</v>
      </c>
      <c r="T552" s="11"/>
      <c r="U552" s="13" t="s">
        <v>20</v>
      </c>
      <c r="V552" s="67" t="s">
        <v>21</v>
      </c>
      <c r="W552" s="12"/>
      <c r="X552" s="104"/>
      <c r="Y552" s="11"/>
      <c r="Z552" s="65" t="s">
        <v>19</v>
      </c>
      <c r="AA552" s="11"/>
      <c r="AB552" s="13" t="s">
        <v>20</v>
      </c>
      <c r="AC552" s="67" t="s">
        <v>21</v>
      </c>
      <c r="AD552" s="12"/>
      <c r="AE552" s="104"/>
      <c r="AF552" s="11"/>
      <c r="AG552" s="65" t="s">
        <v>19</v>
      </c>
      <c r="AH552" s="11"/>
      <c r="AI552" s="13" t="s">
        <v>20</v>
      </c>
      <c r="AJ552" s="67" t="s">
        <v>21</v>
      </c>
      <c r="AK552" s="12"/>
      <c r="AL552" s="104"/>
      <c r="AM552" s="11"/>
      <c r="AN552" s="65" t="s">
        <v>19</v>
      </c>
      <c r="AO552" s="11"/>
      <c r="AP552" s="13" t="s">
        <v>20</v>
      </c>
      <c r="AQ552" s="67" t="s">
        <v>21</v>
      </c>
      <c r="AR552" s="12"/>
      <c r="AT552" s="90"/>
      <c r="AU552" s="90"/>
      <c r="AW552" s="118"/>
      <c r="AX552" s="119"/>
      <c r="AY552" s="120"/>
      <c r="AZ552" s="121"/>
      <c r="BA552" s="122"/>
      <c r="BB552" s="123"/>
      <c r="BC552" s="124"/>
      <c r="BD552" s="113"/>
      <c r="BE552" s="118"/>
      <c r="BF552" s="119"/>
      <c r="BG552" s="120"/>
      <c r="BH552" s="121"/>
      <c r="BI552" s="122"/>
      <c r="BJ552" s="123"/>
      <c r="BK552" s="121"/>
      <c r="BL552" s="124"/>
    </row>
    <row r="553" spans="1:64" ht="29.1" customHeight="1">
      <c r="A553" t="s">
        <v>967</v>
      </c>
      <c r="B553" s="16" t="s">
        <v>359</v>
      </c>
      <c r="C553" s="80" t="s">
        <v>5</v>
      </c>
      <c r="D553" s="71" t="s">
        <v>471</v>
      </c>
      <c r="E553" s="66" t="s">
        <v>361</v>
      </c>
      <c r="F553" s="69" t="s">
        <v>832</v>
      </c>
      <c r="G553" s="33">
        <v>500</v>
      </c>
      <c r="H553" s="73">
        <v>0</v>
      </c>
      <c r="I553" s="68" t="s">
        <v>29</v>
      </c>
      <c r="J553" s="80" t="s">
        <v>5</v>
      </c>
      <c r="K553" s="71" t="s">
        <v>472</v>
      </c>
      <c r="L553" s="66" t="s">
        <v>369</v>
      </c>
      <c r="M553" s="69" t="s">
        <v>832</v>
      </c>
      <c r="N553" s="33">
        <v>350</v>
      </c>
      <c r="O553" s="73">
        <v>0</v>
      </c>
      <c r="P553" s="68" t="s">
        <v>29</v>
      </c>
      <c r="Q553" s="80" t="s">
        <v>5</v>
      </c>
      <c r="R553" s="71" t="s">
        <v>568</v>
      </c>
      <c r="S553" s="66" t="s">
        <v>370</v>
      </c>
      <c r="T553" s="69" t="s">
        <v>832</v>
      </c>
      <c r="U553" s="33">
        <v>600</v>
      </c>
      <c r="V553" s="73">
        <v>0</v>
      </c>
      <c r="W553" s="68" t="s">
        <v>29</v>
      </c>
      <c r="X553" s="80" t="s">
        <v>5</v>
      </c>
      <c r="Y553" s="71" t="s">
        <v>569</v>
      </c>
      <c r="Z553" s="66" t="s">
        <v>372</v>
      </c>
      <c r="AA553" s="69" t="s">
        <v>832</v>
      </c>
      <c r="AB553" s="33">
        <v>1950</v>
      </c>
      <c r="AC553" s="73">
        <v>0</v>
      </c>
      <c r="AD553" s="68" t="s">
        <v>29</v>
      </c>
      <c r="AE553" s="80" t="s">
        <v>5</v>
      </c>
      <c r="AF553" s="71" t="s">
        <v>747</v>
      </c>
      <c r="AG553" s="66" t="s">
        <v>372</v>
      </c>
      <c r="AH553" s="69" t="s">
        <v>893</v>
      </c>
      <c r="AI553" s="33">
        <v>150</v>
      </c>
      <c r="AJ553" s="73">
        <v>0</v>
      </c>
      <c r="AK553" s="68" t="s">
        <v>29</v>
      </c>
      <c r="AL553" s="80"/>
      <c r="AM553" s="71" t="s">
        <v>31</v>
      </c>
      <c r="AN553" s="66" t="s">
        <v>372</v>
      </c>
      <c r="AO553" s="74" t="s">
        <v>893</v>
      </c>
      <c r="AP553" s="33" t="s">
        <v>470</v>
      </c>
      <c r="AQ553" s="63"/>
      <c r="AR553" s="75"/>
      <c r="AT553" s="90"/>
      <c r="AU553" s="90"/>
      <c r="AW553" s="118"/>
      <c r="AX553" s="119"/>
      <c r="AY553" s="120"/>
      <c r="AZ553" s="121"/>
      <c r="BA553" s="122"/>
      <c r="BB553" s="123"/>
      <c r="BC553" s="124"/>
      <c r="BD553" s="113"/>
      <c r="BE553" s="118"/>
      <c r="BF553" s="119"/>
      <c r="BG553" s="120"/>
      <c r="BH553" s="121"/>
      <c r="BI553" s="122"/>
      <c r="BJ553" s="123"/>
      <c r="BK553" s="121"/>
      <c r="BL553" s="124"/>
    </row>
    <row r="554" spans="1:64" ht="29.1" customHeight="1">
      <c r="A554" t="s">
        <v>967</v>
      </c>
      <c r="B554" s="16" t="s">
        <v>360</v>
      </c>
      <c r="C554" s="80"/>
      <c r="D554" s="71" t="s">
        <v>31</v>
      </c>
      <c r="E554" s="66" t="s">
        <v>362</v>
      </c>
      <c r="F554" s="74" t="s">
        <v>894</v>
      </c>
      <c r="G554" s="33" t="s">
        <v>470</v>
      </c>
      <c r="H554" s="63"/>
      <c r="I554" s="75"/>
      <c r="J554" s="80"/>
      <c r="K554" s="71" t="s">
        <v>31</v>
      </c>
      <c r="L554" s="66" t="s">
        <v>362</v>
      </c>
      <c r="M554" s="74" t="s">
        <v>894</v>
      </c>
      <c r="N554" s="33" t="s">
        <v>470</v>
      </c>
      <c r="O554" s="63"/>
      <c r="P554" s="75"/>
      <c r="Q554" s="80" t="s">
        <v>5</v>
      </c>
      <c r="R554" s="71" t="s">
        <v>568</v>
      </c>
      <c r="S554" s="66" t="s">
        <v>371</v>
      </c>
      <c r="T554" s="69" t="s">
        <v>833</v>
      </c>
      <c r="U554" s="33">
        <v>300</v>
      </c>
      <c r="V554" s="73">
        <v>0</v>
      </c>
      <c r="W554" s="68" t="s">
        <v>29</v>
      </c>
      <c r="X554" s="80" t="s">
        <v>5</v>
      </c>
      <c r="Y554" s="71" t="s">
        <v>569</v>
      </c>
      <c r="Z554" s="66" t="s">
        <v>362</v>
      </c>
      <c r="AA554" s="69" t="s">
        <v>834</v>
      </c>
      <c r="AB554" s="33">
        <v>150</v>
      </c>
      <c r="AC554" s="73">
        <v>0</v>
      </c>
      <c r="AD554" s="68" t="s">
        <v>29</v>
      </c>
      <c r="AE554" s="80"/>
      <c r="AF554" s="71" t="s">
        <v>31</v>
      </c>
      <c r="AG554" s="66" t="s">
        <v>362</v>
      </c>
      <c r="AH554" s="74" t="s">
        <v>894</v>
      </c>
      <c r="AI554" s="33" t="s">
        <v>470</v>
      </c>
      <c r="AJ554" s="63"/>
      <c r="AK554" s="75"/>
      <c r="AL554" s="80"/>
      <c r="AM554" s="71" t="s">
        <v>31</v>
      </c>
      <c r="AN554" s="66" t="s">
        <v>362</v>
      </c>
      <c r="AO554" s="74" t="s">
        <v>894</v>
      </c>
      <c r="AP554" s="33" t="s">
        <v>470</v>
      </c>
      <c r="AQ554" s="63"/>
      <c r="AR554" s="75"/>
      <c r="AT554" s="90"/>
      <c r="AU554" s="90"/>
      <c r="AW554" s="118"/>
      <c r="AX554" s="119"/>
      <c r="AY554" s="120"/>
      <c r="AZ554" s="121"/>
      <c r="BA554" s="122"/>
      <c r="BB554" s="123"/>
      <c r="BC554" s="124"/>
      <c r="BD554" s="113"/>
      <c r="BE554" s="118"/>
      <c r="BF554" s="119"/>
      <c r="BG554" s="120"/>
      <c r="BH554" s="121"/>
      <c r="BI554" s="122"/>
      <c r="BJ554" s="123"/>
      <c r="BK554" s="121"/>
      <c r="BL554" s="124"/>
    </row>
    <row r="555" spans="1:64" ht="29.1" customHeight="1">
      <c r="A555" t="s">
        <v>967</v>
      </c>
      <c r="B555" s="16"/>
      <c r="C555" s="80"/>
      <c r="D555" s="71" t="s">
        <v>31</v>
      </c>
      <c r="E555" s="66" t="s">
        <v>363</v>
      </c>
      <c r="F555" s="74" t="s">
        <v>895</v>
      </c>
      <c r="G555" s="33" t="s">
        <v>470</v>
      </c>
      <c r="H555" s="63"/>
      <c r="I555" s="75"/>
      <c r="J555" s="80"/>
      <c r="K555" s="71" t="s">
        <v>31</v>
      </c>
      <c r="L555" s="66" t="s">
        <v>363</v>
      </c>
      <c r="M555" s="74" t="s">
        <v>895</v>
      </c>
      <c r="N555" s="33" t="s">
        <v>470</v>
      </c>
      <c r="O555" s="63"/>
      <c r="P555" s="75"/>
      <c r="Q555" s="80"/>
      <c r="R555" s="71" t="s">
        <v>31</v>
      </c>
      <c r="S555" s="66" t="s">
        <v>362</v>
      </c>
      <c r="T555" s="74" t="s">
        <v>894</v>
      </c>
      <c r="U555" s="33" t="s">
        <v>470</v>
      </c>
      <c r="V555" s="63"/>
      <c r="W555" s="75"/>
      <c r="X555" s="80" t="s">
        <v>5</v>
      </c>
      <c r="Y555" s="71" t="s">
        <v>569</v>
      </c>
      <c r="Z555" s="66" t="s">
        <v>363</v>
      </c>
      <c r="AA555" s="69" t="s">
        <v>835</v>
      </c>
      <c r="AB555" s="33">
        <v>1450</v>
      </c>
      <c r="AC555" s="73">
        <v>0</v>
      </c>
      <c r="AD555" s="68" t="s">
        <v>29</v>
      </c>
      <c r="AE555" s="80"/>
      <c r="AF555" s="71" t="s">
        <v>31</v>
      </c>
      <c r="AG555" s="66" t="s">
        <v>363</v>
      </c>
      <c r="AH555" s="74" t="s">
        <v>895</v>
      </c>
      <c r="AI555" s="33" t="s">
        <v>470</v>
      </c>
      <c r="AJ555" s="63"/>
      <c r="AK555" s="75"/>
      <c r="AL555" s="80"/>
      <c r="AM555" s="71" t="s">
        <v>31</v>
      </c>
      <c r="AN555" s="66" t="s">
        <v>363</v>
      </c>
      <c r="AO555" s="74" t="s">
        <v>895</v>
      </c>
      <c r="AP555" s="33" t="s">
        <v>470</v>
      </c>
      <c r="AQ555" s="63"/>
      <c r="AR555" s="75"/>
      <c r="AT555" s="90"/>
      <c r="AU555" s="90"/>
      <c r="AW555" s="118"/>
      <c r="AX555" s="119"/>
      <c r="AY555" s="120"/>
      <c r="AZ555" s="121"/>
      <c r="BA555" s="122"/>
      <c r="BB555" s="123"/>
      <c r="BC555" s="124"/>
      <c r="BD555" s="113"/>
      <c r="BE555" s="118"/>
      <c r="BF555" s="119"/>
      <c r="BG555" s="120"/>
      <c r="BH555" s="121"/>
      <c r="BI555" s="122"/>
      <c r="BJ555" s="123"/>
      <c r="BK555" s="121"/>
      <c r="BL555" s="124"/>
    </row>
    <row r="556" spans="1:64" ht="29.1" customHeight="1">
      <c r="A556" t="s">
        <v>967</v>
      </c>
      <c r="B556" s="16"/>
      <c r="C556" s="80"/>
      <c r="D556" s="71" t="s">
        <v>31</v>
      </c>
      <c r="E556" s="66" t="s">
        <v>364</v>
      </c>
      <c r="F556" s="74" t="s">
        <v>896</v>
      </c>
      <c r="G556" s="33" t="s">
        <v>470</v>
      </c>
      <c r="H556" s="63"/>
      <c r="I556" s="75"/>
      <c r="J556" s="80"/>
      <c r="K556" s="71" t="s">
        <v>31</v>
      </c>
      <c r="L556" s="66" t="s">
        <v>364</v>
      </c>
      <c r="M556" s="74" t="s">
        <v>896</v>
      </c>
      <c r="N556" s="33" t="s">
        <v>470</v>
      </c>
      <c r="O556" s="63"/>
      <c r="P556" s="75"/>
      <c r="Q556" s="80"/>
      <c r="R556" s="71" t="s">
        <v>31</v>
      </c>
      <c r="S556" s="66" t="s">
        <v>363</v>
      </c>
      <c r="T556" s="74" t="s">
        <v>895</v>
      </c>
      <c r="U556" s="33" t="s">
        <v>470</v>
      </c>
      <c r="V556" s="63"/>
      <c r="W556" s="75"/>
      <c r="X556" s="80" t="s">
        <v>5</v>
      </c>
      <c r="Y556" s="71" t="s">
        <v>569</v>
      </c>
      <c r="Z556" s="66" t="s">
        <v>364</v>
      </c>
      <c r="AA556" s="69" t="s">
        <v>836</v>
      </c>
      <c r="AB556" s="33">
        <v>500</v>
      </c>
      <c r="AC556" s="73">
        <v>0</v>
      </c>
      <c r="AD556" s="68" t="s">
        <v>29</v>
      </c>
      <c r="AE556" s="80"/>
      <c r="AF556" s="71" t="s">
        <v>31</v>
      </c>
      <c r="AG556" s="66" t="s">
        <v>364</v>
      </c>
      <c r="AH556" s="74" t="s">
        <v>896</v>
      </c>
      <c r="AI556" s="33" t="s">
        <v>470</v>
      </c>
      <c r="AJ556" s="63"/>
      <c r="AK556" s="75"/>
      <c r="AL556" s="80"/>
      <c r="AM556" s="71" t="s">
        <v>31</v>
      </c>
      <c r="AN556" s="66" t="s">
        <v>364</v>
      </c>
      <c r="AO556" s="74" t="s">
        <v>896</v>
      </c>
      <c r="AP556" s="33" t="s">
        <v>470</v>
      </c>
      <c r="AQ556" s="63"/>
      <c r="AR556" s="75"/>
      <c r="AT556" s="90"/>
      <c r="AU556" s="90"/>
      <c r="AW556" s="118"/>
      <c r="AX556" s="119"/>
      <c r="AY556" s="120"/>
      <c r="AZ556" s="121"/>
      <c r="BA556" s="122"/>
      <c r="BB556" s="123"/>
      <c r="BC556" s="124"/>
      <c r="BD556" s="113"/>
      <c r="BE556" s="118"/>
      <c r="BF556" s="119"/>
      <c r="BG556" s="120"/>
      <c r="BH556" s="121"/>
      <c r="BI556" s="122"/>
      <c r="BJ556" s="123"/>
      <c r="BK556" s="121"/>
      <c r="BL556" s="124"/>
    </row>
    <row r="557" spans="1:64" ht="29.1" customHeight="1">
      <c r="A557" t="s">
        <v>967</v>
      </c>
      <c r="B557" s="16"/>
      <c r="C557" s="80"/>
      <c r="D557" s="71" t="s">
        <v>31</v>
      </c>
      <c r="E557" s="66" t="s">
        <v>365</v>
      </c>
      <c r="F557" s="74" t="s">
        <v>897</v>
      </c>
      <c r="G557" s="33" t="s">
        <v>470</v>
      </c>
      <c r="H557" s="63"/>
      <c r="I557" s="75"/>
      <c r="J557" s="80"/>
      <c r="K557" s="71" t="s">
        <v>31</v>
      </c>
      <c r="L557" s="66" t="s">
        <v>365</v>
      </c>
      <c r="M557" s="74" t="s">
        <v>897</v>
      </c>
      <c r="N557" s="33" t="s">
        <v>470</v>
      </c>
      <c r="O557" s="63"/>
      <c r="P557" s="75"/>
      <c r="Q557" s="80"/>
      <c r="R557" s="71" t="s">
        <v>31</v>
      </c>
      <c r="S557" s="66" t="s">
        <v>364</v>
      </c>
      <c r="T557" s="74" t="s">
        <v>896</v>
      </c>
      <c r="U557" s="33" t="s">
        <v>470</v>
      </c>
      <c r="V557" s="63"/>
      <c r="W557" s="75"/>
      <c r="X557" s="80" t="s">
        <v>5</v>
      </c>
      <c r="Y557" s="71" t="s">
        <v>569</v>
      </c>
      <c r="Z557" s="66" t="s">
        <v>365</v>
      </c>
      <c r="AA557" s="69" t="s">
        <v>837</v>
      </c>
      <c r="AB557" s="33">
        <v>450</v>
      </c>
      <c r="AC557" s="73">
        <v>0</v>
      </c>
      <c r="AD557" s="68" t="s">
        <v>29</v>
      </c>
      <c r="AE557" s="80"/>
      <c r="AF557" s="71" t="s">
        <v>31</v>
      </c>
      <c r="AG557" s="66" t="s">
        <v>365</v>
      </c>
      <c r="AH557" s="74" t="s">
        <v>897</v>
      </c>
      <c r="AI557" s="33" t="s">
        <v>470</v>
      </c>
      <c r="AJ557" s="63"/>
      <c r="AK557" s="75"/>
      <c r="AL557" s="80"/>
      <c r="AM557" s="71" t="s">
        <v>31</v>
      </c>
      <c r="AN557" s="66" t="s">
        <v>365</v>
      </c>
      <c r="AO557" s="74" t="s">
        <v>897</v>
      </c>
      <c r="AP557" s="33" t="s">
        <v>470</v>
      </c>
      <c r="AQ557" s="63"/>
      <c r="AR557" s="75"/>
      <c r="AT557" s="90"/>
      <c r="AU557" s="90"/>
      <c r="AW557" s="118"/>
      <c r="AX557" s="119"/>
      <c r="AY557" s="120"/>
      <c r="AZ557" s="121"/>
      <c r="BA557" s="122"/>
      <c r="BB557" s="123"/>
      <c r="BC557" s="124"/>
      <c r="BD557" s="113"/>
      <c r="BE557" s="118"/>
      <c r="BF557" s="119"/>
      <c r="BG557" s="120"/>
      <c r="BH557" s="121"/>
      <c r="BI557" s="122"/>
      <c r="BJ557" s="123"/>
      <c r="BK557" s="121"/>
      <c r="BL557" s="124"/>
    </row>
    <row r="558" spans="1:64" ht="29.1" customHeight="1">
      <c r="A558" t="s">
        <v>967</v>
      </c>
      <c r="B558" s="16"/>
      <c r="C558" s="80"/>
      <c r="D558" s="71" t="s">
        <v>31</v>
      </c>
      <c r="E558" s="66" t="s">
        <v>366</v>
      </c>
      <c r="F558" s="74" t="s">
        <v>898</v>
      </c>
      <c r="G558" s="33" t="s">
        <v>470</v>
      </c>
      <c r="H558" s="63"/>
      <c r="I558" s="75"/>
      <c r="J558" s="80"/>
      <c r="K558" s="71" t="s">
        <v>31</v>
      </c>
      <c r="L558" s="66" t="s">
        <v>366</v>
      </c>
      <c r="M558" s="74" t="s">
        <v>898</v>
      </c>
      <c r="N558" s="33" t="s">
        <v>470</v>
      </c>
      <c r="O558" s="63"/>
      <c r="P558" s="75"/>
      <c r="Q558" s="80"/>
      <c r="R558" s="71" t="s">
        <v>31</v>
      </c>
      <c r="S558" s="66" t="s">
        <v>365</v>
      </c>
      <c r="T558" s="74" t="s">
        <v>897</v>
      </c>
      <c r="U558" s="33" t="s">
        <v>470</v>
      </c>
      <c r="V558" s="63"/>
      <c r="W558" s="75"/>
      <c r="X558" s="80" t="s">
        <v>5</v>
      </c>
      <c r="Y558" s="71" t="s">
        <v>569</v>
      </c>
      <c r="Z558" s="66" t="s">
        <v>366</v>
      </c>
      <c r="AA558" s="69" t="s">
        <v>838</v>
      </c>
      <c r="AB558" s="33">
        <v>200</v>
      </c>
      <c r="AC558" s="73">
        <v>0</v>
      </c>
      <c r="AD558" s="68" t="s">
        <v>29</v>
      </c>
      <c r="AE558" s="80"/>
      <c r="AF558" s="71" t="s">
        <v>31</v>
      </c>
      <c r="AG558" s="66" t="s">
        <v>366</v>
      </c>
      <c r="AH558" s="74" t="s">
        <v>898</v>
      </c>
      <c r="AI558" s="33" t="s">
        <v>470</v>
      </c>
      <c r="AJ558" s="63"/>
      <c r="AK558" s="75"/>
      <c r="AL558" s="80"/>
      <c r="AM558" s="71" t="s">
        <v>31</v>
      </c>
      <c r="AN558" s="66" t="s">
        <v>366</v>
      </c>
      <c r="AO558" s="74" t="s">
        <v>898</v>
      </c>
      <c r="AP558" s="33" t="s">
        <v>470</v>
      </c>
      <c r="AQ558" s="63"/>
      <c r="AR558" s="75"/>
      <c r="AT558" s="90"/>
      <c r="AU558" s="90"/>
      <c r="AW558" s="118"/>
      <c r="AX558" s="119"/>
      <c r="AY558" s="120"/>
      <c r="AZ558" s="121"/>
      <c r="BA558" s="122"/>
      <c r="BB558" s="123"/>
      <c r="BC558" s="124"/>
      <c r="BD558" s="113"/>
      <c r="BE558" s="118"/>
      <c r="BF558" s="119"/>
      <c r="BG558" s="120"/>
      <c r="BH558" s="121"/>
      <c r="BI558" s="122"/>
      <c r="BJ558" s="123"/>
      <c r="BK558" s="121"/>
      <c r="BL558" s="124"/>
    </row>
    <row r="559" spans="1:64" ht="29.1" customHeight="1">
      <c r="A559" t="s">
        <v>967</v>
      </c>
      <c r="B559" s="16"/>
      <c r="C559" s="80"/>
      <c r="D559" s="71" t="s">
        <v>31</v>
      </c>
      <c r="E559" s="66" t="s">
        <v>367</v>
      </c>
      <c r="F559" s="74" t="s">
        <v>899</v>
      </c>
      <c r="G559" s="33" t="s">
        <v>470</v>
      </c>
      <c r="H559" s="63"/>
      <c r="I559" s="75"/>
      <c r="J559" s="80"/>
      <c r="K559" s="71" t="s">
        <v>31</v>
      </c>
      <c r="L559" s="66" t="s">
        <v>367</v>
      </c>
      <c r="M559" s="74" t="s">
        <v>899</v>
      </c>
      <c r="N559" s="33" t="s">
        <v>470</v>
      </c>
      <c r="O559" s="63"/>
      <c r="P559" s="75"/>
      <c r="Q559" s="80"/>
      <c r="R559" s="71" t="s">
        <v>31</v>
      </c>
      <c r="S559" s="66" t="s">
        <v>366</v>
      </c>
      <c r="T559" s="74" t="s">
        <v>898</v>
      </c>
      <c r="U559" s="33" t="s">
        <v>470</v>
      </c>
      <c r="V559" s="63"/>
      <c r="W559" s="75"/>
      <c r="X559" s="80" t="s">
        <v>5</v>
      </c>
      <c r="Y559" s="71" t="s">
        <v>569</v>
      </c>
      <c r="Z559" s="66" t="s">
        <v>367</v>
      </c>
      <c r="AA559" s="69" t="s">
        <v>839</v>
      </c>
      <c r="AB559" s="33">
        <v>650</v>
      </c>
      <c r="AC559" s="73">
        <v>0</v>
      </c>
      <c r="AD559" s="68" t="s">
        <v>29</v>
      </c>
      <c r="AE559" s="80"/>
      <c r="AF559" s="71" t="s">
        <v>31</v>
      </c>
      <c r="AG559" s="66" t="s">
        <v>367</v>
      </c>
      <c r="AH559" s="74" t="s">
        <v>899</v>
      </c>
      <c r="AI559" s="33" t="s">
        <v>470</v>
      </c>
      <c r="AJ559" s="63"/>
      <c r="AK559" s="75"/>
      <c r="AL559" s="80"/>
      <c r="AM559" s="71" t="s">
        <v>31</v>
      </c>
      <c r="AN559" s="66" t="s">
        <v>367</v>
      </c>
      <c r="AO559" s="74" t="s">
        <v>899</v>
      </c>
      <c r="AP559" s="33" t="s">
        <v>470</v>
      </c>
      <c r="AQ559" s="63"/>
      <c r="AR559" s="75"/>
      <c r="AT559" s="90"/>
      <c r="AU559" s="90"/>
      <c r="AW559" s="118"/>
      <c r="AX559" s="119"/>
      <c r="AY559" s="120"/>
      <c r="AZ559" s="121"/>
      <c r="BA559" s="122"/>
      <c r="BB559" s="123"/>
      <c r="BC559" s="124"/>
      <c r="BD559" s="113"/>
      <c r="BE559" s="118"/>
      <c r="BF559" s="119"/>
      <c r="BG559" s="120"/>
      <c r="BH559" s="121"/>
      <c r="BI559" s="122"/>
      <c r="BJ559" s="123"/>
      <c r="BK559" s="121"/>
      <c r="BL559" s="124"/>
    </row>
    <row r="560" spans="1:64" ht="29.1" customHeight="1">
      <c r="A560" t="s">
        <v>967</v>
      </c>
      <c r="B560" s="16"/>
      <c r="C560" s="80"/>
      <c r="D560" s="71" t="s">
        <v>31</v>
      </c>
      <c r="E560" s="66" t="s">
        <v>368</v>
      </c>
      <c r="F560" s="74" t="s">
        <v>900</v>
      </c>
      <c r="G560" s="33" t="s">
        <v>470</v>
      </c>
      <c r="H560" s="63"/>
      <c r="I560" s="75"/>
      <c r="J560" s="80"/>
      <c r="K560" s="71" t="s">
        <v>31</v>
      </c>
      <c r="L560" s="66" t="s">
        <v>368</v>
      </c>
      <c r="M560" s="74" t="s">
        <v>900</v>
      </c>
      <c r="N560" s="33" t="s">
        <v>470</v>
      </c>
      <c r="O560" s="63"/>
      <c r="P560" s="75"/>
      <c r="Q560" s="80"/>
      <c r="R560" s="71" t="s">
        <v>31</v>
      </c>
      <c r="S560" s="66" t="s">
        <v>367</v>
      </c>
      <c r="T560" s="74" t="s">
        <v>899</v>
      </c>
      <c r="U560" s="33" t="s">
        <v>470</v>
      </c>
      <c r="V560" s="63"/>
      <c r="W560" s="75"/>
      <c r="X560" s="80" t="s">
        <v>5</v>
      </c>
      <c r="Y560" s="71" t="s">
        <v>569</v>
      </c>
      <c r="Z560" s="66" t="s">
        <v>368</v>
      </c>
      <c r="AA560" s="69" t="s">
        <v>840</v>
      </c>
      <c r="AB560" s="33">
        <v>450</v>
      </c>
      <c r="AC560" s="73">
        <v>0</v>
      </c>
      <c r="AD560" s="68" t="s">
        <v>29</v>
      </c>
      <c r="AE560" s="80"/>
      <c r="AF560" s="71" t="s">
        <v>31</v>
      </c>
      <c r="AG560" s="66" t="s">
        <v>368</v>
      </c>
      <c r="AH560" s="74" t="s">
        <v>900</v>
      </c>
      <c r="AI560" s="33" t="s">
        <v>470</v>
      </c>
      <c r="AJ560" s="63"/>
      <c r="AK560" s="75"/>
      <c r="AL560" s="80"/>
      <c r="AM560" s="71" t="s">
        <v>31</v>
      </c>
      <c r="AN560" s="66" t="s">
        <v>368</v>
      </c>
      <c r="AO560" s="74" t="s">
        <v>900</v>
      </c>
      <c r="AP560" s="33" t="s">
        <v>470</v>
      </c>
      <c r="AQ560" s="63"/>
      <c r="AR560" s="75"/>
      <c r="AT560" s="90"/>
      <c r="AU560" s="90"/>
      <c r="AW560" s="118"/>
      <c r="AX560" s="119"/>
      <c r="AY560" s="120"/>
      <c r="AZ560" s="121"/>
      <c r="BA560" s="122"/>
      <c r="BB560" s="123"/>
      <c r="BC560" s="124"/>
      <c r="BD560" s="113"/>
      <c r="BE560" s="118"/>
      <c r="BF560" s="119"/>
      <c r="BG560" s="120"/>
      <c r="BH560" s="121"/>
      <c r="BI560" s="122"/>
      <c r="BJ560" s="123"/>
      <c r="BK560" s="121"/>
      <c r="BL560" s="124"/>
    </row>
    <row r="561" spans="1:64" ht="29.1" customHeight="1">
      <c r="A561" t="s">
        <v>967</v>
      </c>
      <c r="B561" s="16"/>
      <c r="C561" s="80"/>
      <c r="D561" s="71"/>
      <c r="E561" s="66"/>
      <c r="F561" s="69"/>
      <c r="G561" s="33"/>
      <c r="H561" s="63"/>
      <c r="I561" s="75"/>
      <c r="J561" s="80"/>
      <c r="K561" s="71"/>
      <c r="L561" s="66"/>
      <c r="M561" s="69"/>
      <c r="N561" s="33"/>
      <c r="O561" s="63"/>
      <c r="P561" s="75"/>
      <c r="Q561" s="80"/>
      <c r="R561" s="71"/>
      <c r="S561" s="66"/>
      <c r="T561" s="69"/>
      <c r="U561" s="33"/>
      <c r="V561" s="63"/>
      <c r="W561" s="75"/>
      <c r="X561" s="80"/>
      <c r="Y561" s="71"/>
      <c r="Z561" s="66"/>
      <c r="AA561" s="69"/>
      <c r="AB561" s="33"/>
      <c r="AC561" s="63"/>
      <c r="AD561" s="75"/>
      <c r="AE561" s="80"/>
      <c r="AF561" s="71"/>
      <c r="AG561" s="66"/>
      <c r="AH561" s="69"/>
      <c r="AI561" s="33"/>
      <c r="AJ561" s="63"/>
      <c r="AK561" s="75"/>
      <c r="AL561" s="80"/>
      <c r="AM561" s="71"/>
      <c r="AN561" s="66"/>
      <c r="AO561" s="69"/>
      <c r="AP561" s="33"/>
      <c r="AQ561" s="63"/>
      <c r="AR561" s="75"/>
      <c r="AT561" s="90"/>
      <c r="AU561" s="90"/>
      <c r="AW561" s="118"/>
      <c r="AX561" s="119"/>
      <c r="AY561" s="120"/>
      <c r="AZ561" s="121"/>
      <c r="BA561" s="122"/>
      <c r="BB561" s="123"/>
      <c r="BC561" s="124"/>
      <c r="BD561" s="113"/>
      <c r="BE561" s="118"/>
      <c r="BF561" s="119"/>
      <c r="BG561" s="120"/>
      <c r="BH561" s="121"/>
      <c r="BI561" s="122"/>
      <c r="BJ561" s="123"/>
      <c r="BK561" s="121"/>
      <c r="BL561" s="124"/>
    </row>
    <row r="562" spans="1:64" ht="29.1" customHeight="1">
      <c r="A562" t="s">
        <v>967</v>
      </c>
      <c r="B562" s="34">
        <f>SUM(G562,N562,U562,AB562,AI562,AP562)</f>
        <v>7700</v>
      </c>
      <c r="C562" s="80"/>
      <c r="D562" s="71"/>
      <c r="E562" s="66"/>
      <c r="F562" s="32" t="s">
        <v>68</v>
      </c>
      <c r="G562" s="33">
        <f>SUM(G553:G560)</f>
        <v>500</v>
      </c>
      <c r="H562" s="262">
        <f>SUM(H553:H560)</f>
        <v>0</v>
      </c>
      <c r="I562" s="263"/>
      <c r="J562" s="80"/>
      <c r="K562" s="71"/>
      <c r="L562" s="66"/>
      <c r="M562" s="32" t="s">
        <v>68</v>
      </c>
      <c r="N562" s="33">
        <f>SUM(N553:N560)</f>
        <v>350</v>
      </c>
      <c r="O562" s="262">
        <f>SUM(O553:O560)</f>
        <v>0</v>
      </c>
      <c r="P562" s="263"/>
      <c r="Q562" s="80"/>
      <c r="R562" s="71"/>
      <c r="S562" s="66"/>
      <c r="T562" s="32" t="s">
        <v>68</v>
      </c>
      <c r="U562" s="33">
        <f>SUM(U553:U560)</f>
        <v>900</v>
      </c>
      <c r="V562" s="262">
        <f>SUM(V553:V560)</f>
        <v>0</v>
      </c>
      <c r="W562" s="263"/>
      <c r="X562" s="80"/>
      <c r="Y562" s="71"/>
      <c r="Z562" s="66"/>
      <c r="AA562" s="32" t="s">
        <v>68</v>
      </c>
      <c r="AB562" s="33">
        <f>SUM(AB553:AB560)</f>
        <v>5800</v>
      </c>
      <c r="AC562" s="262">
        <f>SUM(AC553:AC560)</f>
        <v>0</v>
      </c>
      <c r="AD562" s="263"/>
      <c r="AE562" s="80"/>
      <c r="AF562" s="71"/>
      <c r="AG562" s="66"/>
      <c r="AH562" s="32" t="s">
        <v>68</v>
      </c>
      <c r="AI562" s="33">
        <f>SUM(AI553:AI560)</f>
        <v>150</v>
      </c>
      <c r="AJ562" s="262">
        <f>SUM(AJ553:AJ560)</f>
        <v>0</v>
      </c>
      <c r="AK562" s="263"/>
      <c r="AL562" s="80"/>
      <c r="AM562" s="71"/>
      <c r="AN562" s="66"/>
      <c r="AO562" s="32" t="s">
        <v>68</v>
      </c>
      <c r="AP562" s="33">
        <f>SUM(AP553:AP560)</f>
        <v>0</v>
      </c>
      <c r="AQ562" s="262">
        <f>SUM(AQ553:AQ560)</f>
        <v>0</v>
      </c>
      <c r="AR562" s="263"/>
      <c r="AT562" s="91"/>
      <c r="AU562" s="91">
        <f>SUM(BE562:BL562)</f>
        <v>0</v>
      </c>
      <c r="AW562" s="118"/>
      <c r="AX562" s="119"/>
      <c r="AY562" s="120"/>
      <c r="AZ562" s="121"/>
      <c r="BA562" s="122"/>
      <c r="BB562" s="123"/>
      <c r="BC562" s="124"/>
      <c r="BD562" s="113"/>
      <c r="BE562" s="118">
        <f>COUNTIF(H553,{"&gt;0","&lt;0"})</f>
        <v>0</v>
      </c>
      <c r="BF562" s="119">
        <f>COUNTIF(O553,{"&gt;0","&lt;0"})</f>
        <v>0</v>
      </c>
      <c r="BG562" s="120">
        <f>COUNTIF(V553:V554,{"&gt;0","&lt;0"})</f>
        <v>0</v>
      </c>
      <c r="BH562" s="121">
        <f>COUNTIF(AC553:AC560,{"&gt;0","&lt;0"})</f>
        <v>0</v>
      </c>
      <c r="BI562" s="122"/>
      <c r="BJ562" s="123"/>
      <c r="BK562" s="121"/>
      <c r="BL562" s="124">
        <f>IF(COUNTIF(AC553,{"&gt;0","&lt;0"}),0,COUNTIF(AJ553,{"&gt;0","&lt;0"}))</f>
        <v>0</v>
      </c>
    </row>
    <row r="563" spans="1:64" ht="29.1" customHeight="1">
      <c r="A563" t="s">
        <v>967</v>
      </c>
      <c r="B563" s="16"/>
      <c r="C563" s="80"/>
      <c r="D563" s="71"/>
      <c r="E563" s="66"/>
      <c r="F563" s="69"/>
      <c r="G563" s="33"/>
      <c r="H563" s="63"/>
      <c r="I563" s="75"/>
      <c r="J563" s="80"/>
      <c r="K563" s="71"/>
      <c r="L563" s="66"/>
      <c r="M563" s="69"/>
      <c r="N563" s="33"/>
      <c r="O563" s="63"/>
      <c r="P563" s="75"/>
      <c r="Q563" s="80"/>
      <c r="R563" s="71"/>
      <c r="S563" s="66"/>
      <c r="T563" s="69"/>
      <c r="U563" s="33"/>
      <c r="V563" s="63"/>
      <c r="W563" s="75"/>
      <c r="X563" s="80"/>
      <c r="Y563" s="71"/>
      <c r="Z563" s="66"/>
      <c r="AA563" s="69"/>
      <c r="AB563" s="33"/>
      <c r="AC563" s="63"/>
      <c r="AD563" s="75"/>
      <c r="AE563" s="80"/>
      <c r="AF563" s="71"/>
      <c r="AG563" s="66"/>
      <c r="AH563" s="69"/>
      <c r="AI563" s="33"/>
      <c r="AJ563" s="63"/>
      <c r="AK563" s="75"/>
      <c r="AL563" s="80"/>
      <c r="AM563" s="71"/>
      <c r="AN563" s="66"/>
      <c r="AO563" s="69"/>
      <c r="AP563" s="33"/>
      <c r="AQ563" s="63"/>
      <c r="AR563" s="75"/>
      <c r="AT563" s="90"/>
      <c r="AU563" s="90"/>
      <c r="AW563" s="118"/>
      <c r="AX563" s="119"/>
      <c r="AY563" s="120"/>
      <c r="AZ563" s="121"/>
      <c r="BA563" s="122"/>
      <c r="BB563" s="123"/>
      <c r="BC563" s="124"/>
      <c r="BD563" s="113"/>
      <c r="BE563" s="118"/>
      <c r="BF563" s="119"/>
      <c r="BG563" s="120"/>
      <c r="BH563" s="121"/>
      <c r="BI563" s="122"/>
      <c r="BJ563" s="123"/>
      <c r="BK563" s="121"/>
      <c r="BL563" s="124"/>
    </row>
    <row r="564" spans="1:64" ht="29.1" customHeight="1">
      <c r="A564" t="s">
        <v>967</v>
      </c>
      <c r="B564" s="16"/>
      <c r="C564" s="80"/>
      <c r="D564" s="71"/>
      <c r="E564" s="66"/>
      <c r="F564" s="69"/>
      <c r="G564" s="33"/>
      <c r="H564" s="63"/>
      <c r="I564" s="75"/>
      <c r="J564" s="80"/>
      <c r="K564" s="71"/>
      <c r="L564" s="66"/>
      <c r="M564" s="69"/>
      <c r="N564" s="33"/>
      <c r="O564" s="63"/>
      <c r="P564" s="75"/>
      <c r="Q564" s="80"/>
      <c r="R564" s="71"/>
      <c r="S564" s="66"/>
      <c r="T564" s="69"/>
      <c r="U564" s="33"/>
      <c r="V564" s="63"/>
      <c r="W564" s="75"/>
      <c r="X564" s="80"/>
      <c r="Y564" s="71"/>
      <c r="Z564" s="66"/>
      <c r="AA564" s="69"/>
      <c r="AB564" s="33"/>
      <c r="AC564" s="63"/>
      <c r="AD564" s="75"/>
      <c r="AE564" s="80"/>
      <c r="AF564" s="71"/>
      <c r="AG564" s="66"/>
      <c r="AH564" s="69"/>
      <c r="AI564" s="33"/>
      <c r="AJ564" s="63"/>
      <c r="AK564" s="75"/>
      <c r="AL564" s="80"/>
      <c r="AM564" s="71"/>
      <c r="AN564" s="66"/>
      <c r="AO564" s="69"/>
      <c r="AP564" s="33"/>
      <c r="AQ564" s="63"/>
      <c r="AR564" s="75"/>
      <c r="AT564" s="90"/>
      <c r="AU564" s="90"/>
      <c r="AW564" s="118"/>
      <c r="AX564" s="119"/>
      <c r="AY564" s="120"/>
      <c r="AZ564" s="121"/>
      <c r="BA564" s="122"/>
      <c r="BB564" s="123"/>
      <c r="BC564" s="124"/>
      <c r="BD564" s="113"/>
      <c r="BE564" s="118"/>
      <c r="BF564" s="119"/>
      <c r="BG564" s="120"/>
      <c r="BH564" s="121"/>
      <c r="BI564" s="122"/>
      <c r="BJ564" s="123"/>
      <c r="BK564" s="121"/>
      <c r="BL564" s="124"/>
    </row>
    <row r="565" spans="1:64" ht="29.1" customHeight="1">
      <c r="A565" t="s">
        <v>967</v>
      </c>
      <c r="B565" s="14" t="s">
        <v>373</v>
      </c>
      <c r="C565" s="80" t="s">
        <v>5</v>
      </c>
      <c r="D565" s="71" t="s">
        <v>471</v>
      </c>
      <c r="E565" s="66" t="s">
        <v>375</v>
      </c>
      <c r="F565" s="69" t="s">
        <v>683</v>
      </c>
      <c r="G565" s="33">
        <v>150</v>
      </c>
      <c r="H565" s="73">
        <v>0</v>
      </c>
      <c r="I565" s="68" t="s">
        <v>29</v>
      </c>
      <c r="J565" s="80" t="s">
        <v>5</v>
      </c>
      <c r="K565" s="71" t="s">
        <v>472</v>
      </c>
      <c r="L565" s="66" t="s">
        <v>389</v>
      </c>
      <c r="M565" s="69" t="s">
        <v>683</v>
      </c>
      <c r="N565" s="33">
        <v>300</v>
      </c>
      <c r="O565" s="73">
        <v>0</v>
      </c>
      <c r="P565" s="68" t="s">
        <v>29</v>
      </c>
      <c r="Q565" s="80" t="s">
        <v>5</v>
      </c>
      <c r="R565" s="71" t="s">
        <v>568</v>
      </c>
      <c r="S565" s="66" t="s">
        <v>393</v>
      </c>
      <c r="T565" s="69" t="s">
        <v>683</v>
      </c>
      <c r="U565" s="33">
        <v>400</v>
      </c>
      <c r="V565" s="73">
        <v>0</v>
      </c>
      <c r="W565" s="68" t="s">
        <v>29</v>
      </c>
      <c r="X565" s="80" t="s">
        <v>5</v>
      </c>
      <c r="Y565" s="71" t="s">
        <v>569</v>
      </c>
      <c r="Z565" s="66" t="s">
        <v>397</v>
      </c>
      <c r="AA565" s="69" t="s">
        <v>683</v>
      </c>
      <c r="AB565" s="33">
        <v>950</v>
      </c>
      <c r="AC565" s="73">
        <v>0</v>
      </c>
      <c r="AD565" s="68" t="s">
        <v>29</v>
      </c>
      <c r="AE565" s="80" t="s">
        <v>5</v>
      </c>
      <c r="AF565" s="71" t="s">
        <v>505</v>
      </c>
      <c r="AG565" s="66" t="s">
        <v>391</v>
      </c>
      <c r="AH565" s="69" t="s">
        <v>903</v>
      </c>
      <c r="AI565" s="33">
        <v>100</v>
      </c>
      <c r="AJ565" s="73">
        <v>0</v>
      </c>
      <c r="AK565" s="68" t="s">
        <v>29</v>
      </c>
      <c r="AL565" s="80"/>
      <c r="AM565" s="71" t="s">
        <v>31</v>
      </c>
      <c r="AN565" s="66" t="s">
        <v>397</v>
      </c>
      <c r="AO565" s="74" t="s">
        <v>684</v>
      </c>
      <c r="AP565" s="33" t="s">
        <v>470</v>
      </c>
      <c r="AQ565" s="63"/>
      <c r="AR565" s="75"/>
      <c r="AT565" s="90"/>
      <c r="AU565" s="90"/>
      <c r="AW565" s="118"/>
      <c r="AX565" s="119"/>
      <c r="AY565" s="120"/>
      <c r="AZ565" s="121"/>
      <c r="BA565" s="122"/>
      <c r="BB565" s="123"/>
      <c r="BC565" s="124"/>
      <c r="BD565" s="113"/>
      <c r="BE565" s="118"/>
      <c r="BF565" s="119"/>
      <c r="BG565" s="120"/>
      <c r="BH565" s="121"/>
      <c r="BI565" s="122"/>
      <c r="BJ565" s="123"/>
      <c r="BK565" s="121"/>
      <c r="BL565" s="124">
        <f>IF(COUNTIF(O567,{"&gt;0","&lt;0"}),0,COUNTIF(AJ565,{"&gt;0","&lt;0"}))</f>
        <v>0</v>
      </c>
    </row>
    <row r="566" spans="1:64" ht="29.1" customHeight="1">
      <c r="A566" t="s">
        <v>967</v>
      </c>
      <c r="B566" s="16" t="s">
        <v>1146</v>
      </c>
      <c r="C566" s="80" t="s">
        <v>5</v>
      </c>
      <c r="D566" s="71" t="s">
        <v>471</v>
      </c>
      <c r="E566" s="66" t="s">
        <v>376</v>
      </c>
      <c r="F566" s="69" t="s">
        <v>685</v>
      </c>
      <c r="G566" s="33">
        <v>300</v>
      </c>
      <c r="H566" s="73">
        <v>0</v>
      </c>
      <c r="I566" s="68" t="s">
        <v>29</v>
      </c>
      <c r="J566" s="80" t="s">
        <v>5</v>
      </c>
      <c r="K566" s="71" t="s">
        <v>472</v>
      </c>
      <c r="L566" s="66" t="s">
        <v>390</v>
      </c>
      <c r="M566" s="69" t="s">
        <v>685</v>
      </c>
      <c r="N566" s="33">
        <v>150</v>
      </c>
      <c r="O566" s="73">
        <v>0</v>
      </c>
      <c r="P566" s="68" t="s">
        <v>29</v>
      </c>
      <c r="Q566" s="80" t="s">
        <v>5</v>
      </c>
      <c r="R566" s="71" t="s">
        <v>568</v>
      </c>
      <c r="S566" s="66" t="s">
        <v>394</v>
      </c>
      <c r="T566" s="69" t="s">
        <v>686</v>
      </c>
      <c r="U566" s="33">
        <v>250</v>
      </c>
      <c r="V566" s="73">
        <v>0</v>
      </c>
      <c r="W566" s="68" t="s">
        <v>29</v>
      </c>
      <c r="X566" s="80" t="s">
        <v>5</v>
      </c>
      <c r="Y566" s="71" t="s">
        <v>569</v>
      </c>
      <c r="Z566" s="66" t="s">
        <v>392</v>
      </c>
      <c r="AA566" s="69" t="s">
        <v>686</v>
      </c>
      <c r="AB566" s="33">
        <v>350</v>
      </c>
      <c r="AC566" s="73">
        <v>0</v>
      </c>
      <c r="AD566" s="68" t="s">
        <v>29</v>
      </c>
      <c r="AE566" s="80" t="s">
        <v>5</v>
      </c>
      <c r="AF566" s="71" t="s">
        <v>505</v>
      </c>
      <c r="AG566" s="66" t="s">
        <v>393</v>
      </c>
      <c r="AH566" s="69" t="s">
        <v>904</v>
      </c>
      <c r="AI566" s="33">
        <v>100</v>
      </c>
      <c r="AJ566" s="73">
        <v>0</v>
      </c>
      <c r="AK566" s="68" t="s">
        <v>29</v>
      </c>
      <c r="AL566" s="80"/>
      <c r="AM566" s="71" t="s">
        <v>31</v>
      </c>
      <c r="AN566" s="66" t="s">
        <v>392</v>
      </c>
      <c r="AO566" s="74" t="s">
        <v>687</v>
      </c>
      <c r="AP566" s="33" t="s">
        <v>470</v>
      </c>
      <c r="AQ566" s="63"/>
      <c r="AR566" s="75"/>
      <c r="AT566" s="90"/>
      <c r="AU566" s="90"/>
      <c r="AW566" s="118"/>
      <c r="AX566" s="119"/>
      <c r="AY566" s="120"/>
      <c r="AZ566" s="121"/>
      <c r="BA566" s="122"/>
      <c r="BB566" s="123"/>
      <c r="BC566" s="124"/>
      <c r="BD566" s="113"/>
      <c r="BE566" s="118"/>
      <c r="BF566" s="119"/>
      <c r="BG566" s="120"/>
      <c r="BH566" s="121"/>
      <c r="BI566" s="122"/>
      <c r="BJ566" s="123"/>
      <c r="BK566" s="121"/>
      <c r="BL566" s="124">
        <f>IF(COUNTIF(V565,{"&gt;0","&lt;0"}),0,COUNTIF(AJ566,{"&gt;0","&lt;0"}))</f>
        <v>0</v>
      </c>
    </row>
    <row r="567" spans="1:64" ht="29.1" customHeight="1">
      <c r="A567" t="s">
        <v>967</v>
      </c>
      <c r="B567" s="16"/>
      <c r="C567" s="80" t="s">
        <v>5</v>
      </c>
      <c r="D567" s="71" t="s">
        <v>471</v>
      </c>
      <c r="E567" s="66" t="s">
        <v>377</v>
      </c>
      <c r="F567" s="69" t="s">
        <v>688</v>
      </c>
      <c r="G567" s="33">
        <v>250</v>
      </c>
      <c r="H567" s="73">
        <v>0</v>
      </c>
      <c r="I567" s="68" t="s">
        <v>29</v>
      </c>
      <c r="J567" s="80" t="s">
        <v>5</v>
      </c>
      <c r="K567" s="71" t="s">
        <v>472</v>
      </c>
      <c r="L567" s="66" t="s">
        <v>391</v>
      </c>
      <c r="M567" s="69" t="s">
        <v>688</v>
      </c>
      <c r="N567" s="33">
        <v>200</v>
      </c>
      <c r="O567" s="73">
        <v>0</v>
      </c>
      <c r="P567" s="68" t="s">
        <v>29</v>
      </c>
      <c r="Q567" s="80" t="s">
        <v>5</v>
      </c>
      <c r="R567" s="71" t="s">
        <v>568</v>
      </c>
      <c r="S567" s="66" t="s">
        <v>395</v>
      </c>
      <c r="T567" s="69" t="s">
        <v>685</v>
      </c>
      <c r="U567" s="33">
        <v>1000</v>
      </c>
      <c r="V567" s="73">
        <v>0</v>
      </c>
      <c r="W567" s="68" t="s">
        <v>29</v>
      </c>
      <c r="X567" s="80" t="s">
        <v>5</v>
      </c>
      <c r="Y567" s="71" t="s">
        <v>569</v>
      </c>
      <c r="Z567" s="66" t="s">
        <v>378</v>
      </c>
      <c r="AA567" s="69" t="s">
        <v>690</v>
      </c>
      <c r="AB567" s="33">
        <v>300</v>
      </c>
      <c r="AC567" s="73">
        <v>0</v>
      </c>
      <c r="AD567" s="68" t="s">
        <v>29</v>
      </c>
      <c r="AE567" s="80" t="s">
        <v>5</v>
      </c>
      <c r="AF567" s="71" t="s">
        <v>505</v>
      </c>
      <c r="AG567" s="66" t="s">
        <v>395</v>
      </c>
      <c r="AH567" s="69" t="s">
        <v>905</v>
      </c>
      <c r="AI567" s="33">
        <v>100</v>
      </c>
      <c r="AJ567" s="73">
        <v>0</v>
      </c>
      <c r="AK567" s="68" t="s">
        <v>29</v>
      </c>
      <c r="AL567" s="80"/>
      <c r="AM567" s="71" t="s">
        <v>31</v>
      </c>
      <c r="AN567" s="66" t="s">
        <v>378</v>
      </c>
      <c r="AO567" s="74" t="s">
        <v>689</v>
      </c>
      <c r="AP567" s="33" t="s">
        <v>470</v>
      </c>
      <c r="AQ567" s="63"/>
      <c r="AR567" s="75"/>
      <c r="AT567" s="90"/>
      <c r="AU567" s="90"/>
      <c r="AW567" s="118"/>
      <c r="AX567" s="119"/>
      <c r="AY567" s="120"/>
      <c r="AZ567" s="121"/>
      <c r="BA567" s="122"/>
      <c r="BB567" s="123"/>
      <c r="BC567" s="124"/>
      <c r="BD567" s="113"/>
      <c r="BE567" s="118"/>
      <c r="BF567" s="119"/>
      <c r="BG567" s="120"/>
      <c r="BH567" s="121"/>
      <c r="BI567" s="122"/>
      <c r="BJ567" s="123"/>
      <c r="BK567" s="121"/>
      <c r="BL567" s="124">
        <f>IF(COUNTIF(V567,{"&gt;0","&lt;0"}),0,COUNTIF(AJ567,{"&gt;0","&lt;0"}))</f>
        <v>0</v>
      </c>
    </row>
    <row r="568" spans="1:64" ht="29.1" customHeight="1">
      <c r="A568" t="s">
        <v>967</v>
      </c>
      <c r="B568" s="16"/>
      <c r="C568" s="80"/>
      <c r="D568" s="71" t="s">
        <v>31</v>
      </c>
      <c r="E568" s="66" t="s">
        <v>394</v>
      </c>
      <c r="F568" s="69" t="s">
        <v>1165</v>
      </c>
      <c r="G568" s="33" t="s">
        <v>470</v>
      </c>
      <c r="H568" s="63"/>
      <c r="I568" s="75"/>
      <c r="J568" s="80"/>
      <c r="K568" s="71" t="s">
        <v>31</v>
      </c>
      <c r="L568" s="66" t="s">
        <v>392</v>
      </c>
      <c r="M568" s="74" t="s">
        <v>687</v>
      </c>
      <c r="N568" s="33" t="s">
        <v>470</v>
      </c>
      <c r="O568" s="63"/>
      <c r="P568" s="75"/>
      <c r="Q568" s="80" t="s">
        <v>5</v>
      </c>
      <c r="R568" s="71" t="s">
        <v>568</v>
      </c>
      <c r="S568" s="66" t="s">
        <v>396</v>
      </c>
      <c r="T568" s="69" t="s">
        <v>688</v>
      </c>
      <c r="U568" s="33">
        <v>350</v>
      </c>
      <c r="V568" s="73">
        <v>0</v>
      </c>
      <c r="W568" s="68" t="s">
        <v>29</v>
      </c>
      <c r="X568" s="80" t="s">
        <v>5</v>
      </c>
      <c r="Y568" s="71" t="s">
        <v>569</v>
      </c>
      <c r="Z568" s="66" t="s">
        <v>379</v>
      </c>
      <c r="AA568" s="69" t="s">
        <v>692</v>
      </c>
      <c r="AB568" s="33">
        <v>300</v>
      </c>
      <c r="AC568" s="73">
        <v>0</v>
      </c>
      <c r="AD568" s="68" t="s">
        <v>29</v>
      </c>
      <c r="AE568" s="80"/>
      <c r="AF568" s="71" t="s">
        <v>31</v>
      </c>
      <c r="AG568" s="66" t="s">
        <v>378</v>
      </c>
      <c r="AH568" s="74" t="s">
        <v>689</v>
      </c>
      <c r="AI568" s="33" t="s">
        <v>470</v>
      </c>
      <c r="AJ568" s="63"/>
      <c r="AK568" s="75"/>
      <c r="AL568" s="80"/>
      <c r="AM568" s="71" t="s">
        <v>31</v>
      </c>
      <c r="AN568" s="66" t="s">
        <v>379</v>
      </c>
      <c r="AO568" s="74" t="s">
        <v>691</v>
      </c>
      <c r="AP568" s="33" t="s">
        <v>470</v>
      </c>
      <c r="AQ568" s="63"/>
      <c r="AR568" s="75"/>
      <c r="AT568" s="90"/>
      <c r="AU568" s="90"/>
      <c r="AW568" s="118"/>
      <c r="AX568" s="119"/>
      <c r="AY568" s="120"/>
      <c r="AZ568" s="121"/>
      <c r="BA568" s="122"/>
      <c r="BB568" s="123"/>
      <c r="BC568" s="124"/>
      <c r="BD568" s="113"/>
      <c r="BE568" s="118"/>
      <c r="BF568" s="119"/>
      <c r="BG568" s="120"/>
      <c r="BH568" s="121"/>
      <c r="BI568" s="122"/>
      <c r="BJ568" s="123"/>
      <c r="BK568" s="121"/>
      <c r="BL568" s="124"/>
    </row>
    <row r="569" spans="1:64" ht="29.1" customHeight="1">
      <c r="A569" t="s">
        <v>967</v>
      </c>
      <c r="B569" s="16"/>
      <c r="C569" s="164"/>
      <c r="D569" s="170" t="s">
        <v>31</v>
      </c>
      <c r="E569" s="165" t="s">
        <v>378</v>
      </c>
      <c r="F569" s="74" t="s">
        <v>689</v>
      </c>
      <c r="G569" s="166" t="s">
        <v>470</v>
      </c>
      <c r="H569" s="167"/>
      <c r="I569" s="168"/>
      <c r="J569" s="80"/>
      <c r="K569" s="71" t="s">
        <v>31</v>
      </c>
      <c r="L569" s="66" t="s">
        <v>378</v>
      </c>
      <c r="M569" s="74" t="s">
        <v>689</v>
      </c>
      <c r="N569" s="33" t="s">
        <v>470</v>
      </c>
      <c r="O569" s="63"/>
      <c r="P569" s="75"/>
      <c r="Q569" s="80"/>
      <c r="R569" s="71" t="s">
        <v>31</v>
      </c>
      <c r="S569" s="66" t="s">
        <v>378</v>
      </c>
      <c r="T569" s="74" t="s">
        <v>689</v>
      </c>
      <c r="U569" s="33" t="s">
        <v>470</v>
      </c>
      <c r="V569" s="63"/>
      <c r="W569" s="75"/>
      <c r="X569" s="80" t="s">
        <v>5</v>
      </c>
      <c r="Y569" s="71" t="s">
        <v>569</v>
      </c>
      <c r="Z569" s="66" t="s">
        <v>380</v>
      </c>
      <c r="AA569" s="69" t="s">
        <v>901</v>
      </c>
      <c r="AB569" s="33">
        <v>200</v>
      </c>
      <c r="AC569" s="73">
        <v>0</v>
      </c>
      <c r="AD569" s="68" t="s">
        <v>29</v>
      </c>
      <c r="AE569" s="80"/>
      <c r="AF569" s="71" t="s">
        <v>31</v>
      </c>
      <c r="AG569" s="66" t="s">
        <v>379</v>
      </c>
      <c r="AH569" s="74" t="s">
        <v>691</v>
      </c>
      <c r="AI569" s="33" t="s">
        <v>470</v>
      </c>
      <c r="AJ569" s="63"/>
      <c r="AK569" s="75"/>
      <c r="AL569" s="80"/>
      <c r="AM569" s="71" t="s">
        <v>31</v>
      </c>
      <c r="AN569" s="66" t="s">
        <v>380</v>
      </c>
      <c r="AO569" s="69" t="s">
        <v>902</v>
      </c>
      <c r="AP569" s="33" t="s">
        <v>470</v>
      </c>
      <c r="AQ569" s="63"/>
      <c r="AR569" s="75"/>
      <c r="AT569" s="90"/>
      <c r="AU569" s="90"/>
      <c r="AW569" s="118"/>
      <c r="AX569" s="119"/>
      <c r="AY569" s="120"/>
      <c r="AZ569" s="121"/>
      <c r="BA569" s="122"/>
      <c r="BB569" s="123"/>
      <c r="BC569" s="124"/>
      <c r="BD569" s="113"/>
      <c r="BE569" s="118"/>
      <c r="BF569" s="119"/>
      <c r="BG569" s="120"/>
      <c r="BH569" s="121"/>
      <c r="BI569" s="122"/>
      <c r="BJ569" s="123"/>
      <c r="BK569" s="121"/>
      <c r="BL569" s="124"/>
    </row>
    <row r="570" spans="1:64" ht="29.1" customHeight="1">
      <c r="A570" t="s">
        <v>967</v>
      </c>
      <c r="B570" s="16"/>
      <c r="C570" s="164"/>
      <c r="D570" s="170" t="s">
        <v>31</v>
      </c>
      <c r="E570" s="165" t="s">
        <v>379</v>
      </c>
      <c r="F570" s="74" t="s">
        <v>691</v>
      </c>
      <c r="G570" s="166" t="s">
        <v>470</v>
      </c>
      <c r="H570" s="167"/>
      <c r="I570" s="168"/>
      <c r="J570" s="80"/>
      <c r="K570" s="71" t="s">
        <v>31</v>
      </c>
      <c r="L570" s="66" t="s">
        <v>379</v>
      </c>
      <c r="M570" s="74" t="s">
        <v>691</v>
      </c>
      <c r="N570" s="33" t="s">
        <v>470</v>
      </c>
      <c r="O570" s="63"/>
      <c r="P570" s="75"/>
      <c r="Q570" s="80"/>
      <c r="R570" s="71" t="s">
        <v>31</v>
      </c>
      <c r="S570" s="66" t="s">
        <v>379</v>
      </c>
      <c r="T570" s="74" t="s">
        <v>691</v>
      </c>
      <c r="U570" s="33" t="s">
        <v>470</v>
      </c>
      <c r="V570" s="63"/>
      <c r="W570" s="75"/>
      <c r="X570" s="80" t="s">
        <v>5</v>
      </c>
      <c r="Y570" s="71" t="s">
        <v>569</v>
      </c>
      <c r="Z570" s="66" t="s">
        <v>381</v>
      </c>
      <c r="AA570" s="69" t="s">
        <v>694</v>
      </c>
      <c r="AB570" s="33">
        <v>450</v>
      </c>
      <c r="AC570" s="73">
        <v>0</v>
      </c>
      <c r="AD570" s="68" t="s">
        <v>29</v>
      </c>
      <c r="AE570" s="80"/>
      <c r="AF570" s="71" t="s">
        <v>31</v>
      </c>
      <c r="AG570" s="66" t="s">
        <v>380</v>
      </c>
      <c r="AH570" s="69" t="s">
        <v>902</v>
      </c>
      <c r="AI570" s="33" t="s">
        <v>470</v>
      </c>
      <c r="AJ570" s="63"/>
      <c r="AK570" s="75"/>
      <c r="AL570" s="80"/>
      <c r="AM570" s="71" t="s">
        <v>31</v>
      </c>
      <c r="AN570" s="66" t="s">
        <v>381</v>
      </c>
      <c r="AO570" s="74" t="s">
        <v>693</v>
      </c>
      <c r="AP570" s="33" t="s">
        <v>470</v>
      </c>
      <c r="AQ570" s="63"/>
      <c r="AR570" s="75"/>
      <c r="AT570" s="90"/>
      <c r="AU570" s="90"/>
      <c r="AW570" s="118"/>
      <c r="AX570" s="119"/>
      <c r="AY570" s="120"/>
      <c r="AZ570" s="121"/>
      <c r="BA570" s="122"/>
      <c r="BB570" s="123"/>
      <c r="BC570" s="124"/>
      <c r="BD570" s="113"/>
      <c r="BE570" s="118"/>
      <c r="BF570" s="119"/>
      <c r="BG570" s="120"/>
      <c r="BH570" s="121"/>
      <c r="BI570" s="122"/>
      <c r="BJ570" s="123"/>
      <c r="BK570" s="121"/>
      <c r="BL570" s="124"/>
    </row>
    <row r="571" spans="1:64" ht="29.1" customHeight="1">
      <c r="A571" t="s">
        <v>967</v>
      </c>
      <c r="B571" s="16"/>
      <c r="C571" s="164"/>
      <c r="D571" s="170" t="s">
        <v>31</v>
      </c>
      <c r="E571" s="165" t="s">
        <v>380</v>
      </c>
      <c r="F571" s="69" t="s">
        <v>1164</v>
      </c>
      <c r="G571" s="166" t="s">
        <v>470</v>
      </c>
      <c r="H571" s="167"/>
      <c r="I571" s="168"/>
      <c r="J571" s="80"/>
      <c r="K571" s="71" t="s">
        <v>31</v>
      </c>
      <c r="L571" s="66" t="s">
        <v>380</v>
      </c>
      <c r="M571" s="69" t="s">
        <v>902</v>
      </c>
      <c r="N571" s="33" t="s">
        <v>470</v>
      </c>
      <c r="O571" s="63"/>
      <c r="P571" s="75"/>
      <c r="Q571" s="80"/>
      <c r="R571" s="71" t="s">
        <v>31</v>
      </c>
      <c r="S571" s="66" t="s">
        <v>380</v>
      </c>
      <c r="T571" s="69" t="s">
        <v>902</v>
      </c>
      <c r="U571" s="33" t="s">
        <v>470</v>
      </c>
      <c r="V571" s="63"/>
      <c r="W571" s="75"/>
      <c r="X571" s="80" t="s">
        <v>5</v>
      </c>
      <c r="Y571" s="71" t="s">
        <v>569</v>
      </c>
      <c r="Z571" s="66" t="s">
        <v>398</v>
      </c>
      <c r="AA571" s="69" t="s">
        <v>685</v>
      </c>
      <c r="AB571" s="33">
        <v>1550</v>
      </c>
      <c r="AC571" s="73">
        <v>0</v>
      </c>
      <c r="AD571" s="68" t="s">
        <v>29</v>
      </c>
      <c r="AE571" s="80"/>
      <c r="AF571" s="71" t="s">
        <v>31</v>
      </c>
      <c r="AG571" s="66" t="s">
        <v>381</v>
      </c>
      <c r="AH571" s="74" t="s">
        <v>693</v>
      </c>
      <c r="AI571" s="33" t="s">
        <v>470</v>
      </c>
      <c r="AJ571" s="63"/>
      <c r="AK571" s="75"/>
      <c r="AL571" s="80"/>
      <c r="AM571" s="71" t="s">
        <v>31</v>
      </c>
      <c r="AN571" s="66" t="s">
        <v>398</v>
      </c>
      <c r="AO571" s="74" t="s">
        <v>695</v>
      </c>
      <c r="AP571" s="33" t="s">
        <v>470</v>
      </c>
      <c r="AQ571" s="63"/>
      <c r="AR571" s="75"/>
      <c r="AT571" s="90"/>
      <c r="AU571" s="90"/>
      <c r="AW571" s="118"/>
      <c r="AX571" s="119"/>
      <c r="AY571" s="120"/>
      <c r="AZ571" s="121"/>
      <c r="BA571" s="122"/>
      <c r="BB571" s="123"/>
      <c r="BC571" s="124"/>
      <c r="BD571" s="113"/>
      <c r="BE571" s="118"/>
      <c r="BF571" s="119"/>
      <c r="BG571" s="120"/>
      <c r="BH571" s="121"/>
      <c r="BI571" s="122"/>
      <c r="BJ571" s="123"/>
      <c r="BK571" s="121"/>
      <c r="BL571" s="124"/>
    </row>
    <row r="572" spans="1:64" ht="29.1" customHeight="1">
      <c r="A572" t="s">
        <v>967</v>
      </c>
      <c r="B572" s="16"/>
      <c r="C572" s="164"/>
      <c r="D572" s="170" t="s">
        <v>31</v>
      </c>
      <c r="E572" s="165" t="s">
        <v>381</v>
      </c>
      <c r="F572" s="74" t="s">
        <v>693</v>
      </c>
      <c r="G572" s="166" t="s">
        <v>470</v>
      </c>
      <c r="H572" s="167"/>
      <c r="I572" s="168"/>
      <c r="J572" s="80"/>
      <c r="K572" s="71" t="s">
        <v>31</v>
      </c>
      <c r="L572" s="66" t="s">
        <v>381</v>
      </c>
      <c r="M572" s="74" t="s">
        <v>693</v>
      </c>
      <c r="N572" s="33" t="s">
        <v>470</v>
      </c>
      <c r="O572" s="63"/>
      <c r="P572" s="75"/>
      <c r="Q572" s="80"/>
      <c r="R572" s="71" t="s">
        <v>31</v>
      </c>
      <c r="S572" s="66" t="s">
        <v>381</v>
      </c>
      <c r="T572" s="74" t="s">
        <v>693</v>
      </c>
      <c r="U572" s="33" t="s">
        <v>470</v>
      </c>
      <c r="V572" s="63"/>
      <c r="W572" s="75"/>
      <c r="X572" s="80" t="s">
        <v>5</v>
      </c>
      <c r="Y572" s="71" t="s">
        <v>569</v>
      </c>
      <c r="Z572" s="66" t="s">
        <v>382</v>
      </c>
      <c r="AA572" s="69" t="s">
        <v>1060</v>
      </c>
      <c r="AB572" s="33">
        <v>150</v>
      </c>
      <c r="AC572" s="73">
        <v>0</v>
      </c>
      <c r="AD572" s="68" t="s">
        <v>29</v>
      </c>
      <c r="AE572" s="80"/>
      <c r="AF572" s="71" t="s">
        <v>31</v>
      </c>
      <c r="AG572" s="66" t="s">
        <v>382</v>
      </c>
      <c r="AH572" s="74" t="s">
        <v>1059</v>
      </c>
      <c r="AI572" s="33" t="s">
        <v>470</v>
      </c>
      <c r="AJ572" s="63"/>
      <c r="AK572" s="75"/>
      <c r="AL572" s="80"/>
      <c r="AM572" s="71" t="s">
        <v>31</v>
      </c>
      <c r="AN572" s="66" t="s">
        <v>382</v>
      </c>
      <c r="AO572" s="74" t="s">
        <v>1059</v>
      </c>
      <c r="AP572" s="33" t="s">
        <v>470</v>
      </c>
      <c r="AQ572" s="63"/>
      <c r="AR572" s="75"/>
      <c r="AT572" s="90"/>
      <c r="AU572" s="90"/>
      <c r="AW572" s="118"/>
      <c r="AX572" s="119"/>
      <c r="AY572" s="120"/>
      <c r="AZ572" s="121"/>
      <c r="BA572" s="122"/>
      <c r="BB572" s="123"/>
      <c r="BC572" s="124"/>
      <c r="BD572" s="113"/>
      <c r="BE572" s="118"/>
      <c r="BF572" s="119"/>
      <c r="BG572" s="120"/>
      <c r="BH572" s="121"/>
      <c r="BI572" s="122"/>
      <c r="BJ572" s="123"/>
      <c r="BK572" s="121"/>
      <c r="BL572" s="124"/>
    </row>
    <row r="573" spans="1:64" ht="29.1" customHeight="1">
      <c r="A573" t="s">
        <v>967</v>
      </c>
      <c r="B573" s="16"/>
      <c r="C573" s="164"/>
      <c r="D573" s="170" t="s">
        <v>31</v>
      </c>
      <c r="E573" s="165" t="s">
        <v>382</v>
      </c>
      <c r="F573" s="74" t="s">
        <v>1059</v>
      </c>
      <c r="G573" s="166" t="s">
        <v>470</v>
      </c>
      <c r="H573" s="167"/>
      <c r="I573" s="168"/>
      <c r="J573" s="80"/>
      <c r="K573" s="71" t="s">
        <v>31</v>
      </c>
      <c r="L573" s="66" t="s">
        <v>382</v>
      </c>
      <c r="M573" s="74" t="s">
        <v>1059</v>
      </c>
      <c r="N573" s="33" t="s">
        <v>470</v>
      </c>
      <c r="O573" s="63"/>
      <c r="P573" s="75"/>
      <c r="Q573" s="80"/>
      <c r="R573" s="71" t="s">
        <v>31</v>
      </c>
      <c r="S573" s="66" t="s">
        <v>382</v>
      </c>
      <c r="T573" s="74" t="s">
        <v>1059</v>
      </c>
      <c r="U573" s="33" t="s">
        <v>470</v>
      </c>
      <c r="V573" s="63"/>
      <c r="W573" s="75"/>
      <c r="X573" s="80" t="s">
        <v>5</v>
      </c>
      <c r="Y573" s="71" t="s">
        <v>569</v>
      </c>
      <c r="Z573" s="66" t="s">
        <v>383</v>
      </c>
      <c r="AA573" s="69" t="s">
        <v>697</v>
      </c>
      <c r="AB573" s="33">
        <v>1000</v>
      </c>
      <c r="AC573" s="73">
        <v>0</v>
      </c>
      <c r="AD573" s="68" t="s">
        <v>29</v>
      </c>
      <c r="AE573" s="80"/>
      <c r="AF573" s="71" t="s">
        <v>31</v>
      </c>
      <c r="AG573" s="66" t="s">
        <v>383</v>
      </c>
      <c r="AH573" s="74" t="s">
        <v>696</v>
      </c>
      <c r="AI573" s="33" t="s">
        <v>470</v>
      </c>
      <c r="AJ573" s="63"/>
      <c r="AK573" s="75"/>
      <c r="AL573" s="80"/>
      <c r="AM573" s="71" t="s">
        <v>31</v>
      </c>
      <c r="AN573" s="66" t="s">
        <v>383</v>
      </c>
      <c r="AO573" s="74" t="s">
        <v>696</v>
      </c>
      <c r="AP573" s="33" t="s">
        <v>470</v>
      </c>
      <c r="AQ573" s="63"/>
      <c r="AR573" s="75"/>
      <c r="AT573" s="90"/>
      <c r="AU573" s="90"/>
      <c r="AW573" s="118"/>
      <c r="AX573" s="119"/>
      <c r="AY573" s="120"/>
      <c r="AZ573" s="121"/>
      <c r="BA573" s="122"/>
      <c r="BB573" s="123"/>
      <c r="BC573" s="124"/>
      <c r="BD573" s="113"/>
      <c r="BE573" s="118"/>
      <c r="BF573" s="119"/>
      <c r="BG573" s="120"/>
      <c r="BH573" s="121"/>
      <c r="BI573" s="122"/>
      <c r="BJ573" s="123"/>
      <c r="BK573" s="121"/>
      <c r="BL573" s="124"/>
    </row>
    <row r="574" spans="1:64" ht="29.1" customHeight="1">
      <c r="A574" t="s">
        <v>967</v>
      </c>
      <c r="B574" s="16"/>
      <c r="C574" s="164"/>
      <c r="D574" s="170" t="s">
        <v>31</v>
      </c>
      <c r="E574" s="165" t="s">
        <v>383</v>
      </c>
      <c r="F574" s="74" t="s">
        <v>696</v>
      </c>
      <c r="G574" s="166" t="s">
        <v>470</v>
      </c>
      <c r="H574" s="167"/>
      <c r="I574" s="168"/>
      <c r="J574" s="80"/>
      <c r="K574" s="71" t="s">
        <v>31</v>
      </c>
      <c r="L574" s="66" t="s">
        <v>383</v>
      </c>
      <c r="M574" s="74" t="s">
        <v>696</v>
      </c>
      <c r="N574" s="33" t="s">
        <v>470</v>
      </c>
      <c r="O574" s="63"/>
      <c r="P574" s="75"/>
      <c r="Q574" s="80"/>
      <c r="R574" s="71" t="s">
        <v>31</v>
      </c>
      <c r="S574" s="66" t="s">
        <v>383</v>
      </c>
      <c r="T574" s="74" t="s">
        <v>696</v>
      </c>
      <c r="U574" s="33" t="s">
        <v>470</v>
      </c>
      <c r="V574" s="63"/>
      <c r="W574" s="75"/>
      <c r="X574" s="80" t="s">
        <v>5</v>
      </c>
      <c r="Y574" s="71" t="s">
        <v>569</v>
      </c>
      <c r="Z574" s="66" t="s">
        <v>399</v>
      </c>
      <c r="AA574" s="69" t="s">
        <v>688</v>
      </c>
      <c r="AB574" s="33">
        <v>1200</v>
      </c>
      <c r="AC574" s="73">
        <v>0</v>
      </c>
      <c r="AD574" s="68" t="s">
        <v>29</v>
      </c>
      <c r="AE574" s="80"/>
      <c r="AF574" s="71" t="s">
        <v>31</v>
      </c>
      <c r="AG574" s="66" t="s">
        <v>384</v>
      </c>
      <c r="AH574" s="74" t="s">
        <v>698</v>
      </c>
      <c r="AI574" s="33" t="s">
        <v>470</v>
      </c>
      <c r="AJ574" s="63"/>
      <c r="AK574" s="75"/>
      <c r="AL574" s="80"/>
      <c r="AM574" s="71" t="s">
        <v>31</v>
      </c>
      <c r="AN574" s="66" t="s">
        <v>399</v>
      </c>
      <c r="AO574" s="74" t="s">
        <v>699</v>
      </c>
      <c r="AP574" s="33" t="s">
        <v>470</v>
      </c>
      <c r="AQ574" s="63"/>
      <c r="AR574" s="75"/>
      <c r="AT574" s="90"/>
      <c r="AU574" s="90"/>
      <c r="AW574" s="118"/>
      <c r="AX574" s="119"/>
      <c r="AY574" s="120"/>
      <c r="AZ574" s="121"/>
      <c r="BA574" s="122"/>
      <c r="BB574" s="123"/>
      <c r="BC574" s="124"/>
      <c r="BD574" s="113"/>
      <c r="BE574" s="118"/>
      <c r="BF574" s="119"/>
      <c r="BG574" s="120"/>
      <c r="BH574" s="121"/>
      <c r="BI574" s="122"/>
      <c r="BJ574" s="123"/>
      <c r="BK574" s="121"/>
      <c r="BL574" s="124"/>
    </row>
    <row r="575" spans="1:64" ht="29.1" customHeight="1">
      <c r="A575" t="s">
        <v>967</v>
      </c>
      <c r="B575" s="16"/>
      <c r="C575" s="164"/>
      <c r="D575" s="170" t="s">
        <v>31</v>
      </c>
      <c r="E575" s="165" t="s">
        <v>384</v>
      </c>
      <c r="F575" s="74" t="s">
        <v>698</v>
      </c>
      <c r="G575" s="166" t="s">
        <v>470</v>
      </c>
      <c r="H575" s="167"/>
      <c r="I575" s="168"/>
      <c r="J575" s="80"/>
      <c r="K575" s="71" t="s">
        <v>31</v>
      </c>
      <c r="L575" s="66" t="s">
        <v>384</v>
      </c>
      <c r="M575" s="74" t="s">
        <v>698</v>
      </c>
      <c r="N575" s="33" t="s">
        <v>470</v>
      </c>
      <c r="O575" s="63"/>
      <c r="P575" s="75"/>
      <c r="Q575" s="80"/>
      <c r="R575" s="71" t="s">
        <v>31</v>
      </c>
      <c r="S575" s="66" t="s">
        <v>384</v>
      </c>
      <c r="T575" s="74" t="s">
        <v>698</v>
      </c>
      <c r="U575" s="33" t="s">
        <v>470</v>
      </c>
      <c r="V575" s="63"/>
      <c r="W575" s="75"/>
      <c r="X575" s="80" t="s">
        <v>5</v>
      </c>
      <c r="Y575" s="71" t="s">
        <v>569</v>
      </c>
      <c r="Z575" s="66" t="s">
        <v>384</v>
      </c>
      <c r="AA575" s="69" t="s">
        <v>701</v>
      </c>
      <c r="AB575" s="33">
        <v>400</v>
      </c>
      <c r="AC575" s="73">
        <v>0</v>
      </c>
      <c r="AD575" s="68" t="s">
        <v>29</v>
      </c>
      <c r="AE575" s="80"/>
      <c r="AF575" s="71" t="s">
        <v>31</v>
      </c>
      <c r="AG575" s="66" t="s">
        <v>385</v>
      </c>
      <c r="AH575" s="74" t="s">
        <v>700</v>
      </c>
      <c r="AI575" s="33" t="s">
        <v>470</v>
      </c>
      <c r="AJ575" s="63"/>
      <c r="AK575" s="75"/>
      <c r="AL575" s="80"/>
      <c r="AM575" s="71" t="s">
        <v>31</v>
      </c>
      <c r="AN575" s="66" t="s">
        <v>384</v>
      </c>
      <c r="AO575" s="74" t="s">
        <v>698</v>
      </c>
      <c r="AP575" s="33" t="s">
        <v>470</v>
      </c>
      <c r="AQ575" s="63"/>
      <c r="AR575" s="75"/>
      <c r="AT575" s="90"/>
      <c r="AU575" s="90"/>
      <c r="AW575" s="118"/>
      <c r="AX575" s="119"/>
      <c r="AY575" s="120"/>
      <c r="AZ575" s="121"/>
      <c r="BA575" s="122"/>
      <c r="BB575" s="123"/>
      <c r="BC575" s="124"/>
      <c r="BD575" s="113"/>
      <c r="BE575" s="118"/>
      <c r="BF575" s="119"/>
      <c r="BG575" s="120"/>
      <c r="BH575" s="121"/>
      <c r="BI575" s="122"/>
      <c r="BJ575" s="123"/>
      <c r="BK575" s="121"/>
      <c r="BL575" s="124"/>
    </row>
    <row r="576" spans="1:64" ht="29.1" customHeight="1">
      <c r="A576" t="s">
        <v>967</v>
      </c>
      <c r="B576" s="16"/>
      <c r="C576" s="164"/>
      <c r="D576" s="170" t="s">
        <v>31</v>
      </c>
      <c r="E576" s="165" t="s">
        <v>385</v>
      </c>
      <c r="F576" s="74" t="s">
        <v>700</v>
      </c>
      <c r="G576" s="166" t="s">
        <v>470</v>
      </c>
      <c r="H576" s="167"/>
      <c r="I576" s="168"/>
      <c r="J576" s="80"/>
      <c r="K576" s="71" t="s">
        <v>31</v>
      </c>
      <c r="L576" s="66" t="s">
        <v>385</v>
      </c>
      <c r="M576" s="74" t="s">
        <v>700</v>
      </c>
      <c r="N576" s="33" t="s">
        <v>470</v>
      </c>
      <c r="O576" s="63"/>
      <c r="P576" s="75"/>
      <c r="Q576" s="80"/>
      <c r="R576" s="71" t="s">
        <v>31</v>
      </c>
      <c r="S576" s="66" t="s">
        <v>385</v>
      </c>
      <c r="T576" s="74" t="s">
        <v>700</v>
      </c>
      <c r="U576" s="33" t="s">
        <v>470</v>
      </c>
      <c r="V576" s="63"/>
      <c r="W576" s="75"/>
      <c r="X576" s="80" t="s">
        <v>5</v>
      </c>
      <c r="Y576" s="71" t="s">
        <v>569</v>
      </c>
      <c r="Z576" s="66" t="s">
        <v>385</v>
      </c>
      <c r="AA576" s="69" t="s">
        <v>703</v>
      </c>
      <c r="AB576" s="33">
        <v>400</v>
      </c>
      <c r="AC576" s="73">
        <v>0</v>
      </c>
      <c r="AD576" s="68" t="s">
        <v>29</v>
      </c>
      <c r="AE576" s="80"/>
      <c r="AF576" s="71" t="s">
        <v>31</v>
      </c>
      <c r="AG576" s="66" t="s">
        <v>386</v>
      </c>
      <c r="AH576" s="74" t="s">
        <v>702</v>
      </c>
      <c r="AI576" s="33" t="s">
        <v>470</v>
      </c>
      <c r="AJ576" s="63"/>
      <c r="AK576" s="75"/>
      <c r="AL576" s="80"/>
      <c r="AM576" s="71" t="s">
        <v>31</v>
      </c>
      <c r="AN576" s="66" t="s">
        <v>385</v>
      </c>
      <c r="AO576" s="74" t="s">
        <v>700</v>
      </c>
      <c r="AP576" s="33" t="s">
        <v>470</v>
      </c>
      <c r="AQ576" s="63"/>
      <c r="AR576" s="75"/>
      <c r="AT576" s="90"/>
      <c r="AU576" s="90"/>
      <c r="AW576" s="118"/>
      <c r="AX576" s="119"/>
      <c r="AY576" s="120"/>
      <c r="AZ576" s="121"/>
      <c r="BA576" s="122"/>
      <c r="BB576" s="123"/>
      <c r="BC576" s="124"/>
      <c r="BD576" s="113"/>
      <c r="BE576" s="118"/>
      <c r="BF576" s="119"/>
      <c r="BG576" s="120"/>
      <c r="BH576" s="121"/>
      <c r="BI576" s="122"/>
      <c r="BJ576" s="123"/>
      <c r="BK576" s="121"/>
      <c r="BL576" s="124"/>
    </row>
    <row r="577" spans="1:64" ht="29.1" customHeight="1">
      <c r="A577" t="s">
        <v>967</v>
      </c>
      <c r="B577" s="16"/>
      <c r="C577" s="164"/>
      <c r="D577" s="170" t="s">
        <v>31</v>
      </c>
      <c r="E577" s="165" t="s">
        <v>386</v>
      </c>
      <c r="F577" s="74" t="s">
        <v>702</v>
      </c>
      <c r="G577" s="166" t="s">
        <v>470</v>
      </c>
      <c r="H577" s="167"/>
      <c r="I577" s="168"/>
      <c r="J577" s="80"/>
      <c r="K577" s="71" t="s">
        <v>31</v>
      </c>
      <c r="L577" s="66" t="s">
        <v>386</v>
      </c>
      <c r="M577" s="74" t="s">
        <v>702</v>
      </c>
      <c r="N577" s="33" t="s">
        <v>470</v>
      </c>
      <c r="O577" s="63"/>
      <c r="P577" s="75"/>
      <c r="Q577" s="80"/>
      <c r="R577" s="71" t="s">
        <v>31</v>
      </c>
      <c r="S577" s="66" t="s">
        <v>386</v>
      </c>
      <c r="T577" s="74" t="s">
        <v>702</v>
      </c>
      <c r="U577" s="33" t="s">
        <v>470</v>
      </c>
      <c r="V577" s="63"/>
      <c r="W577" s="75"/>
      <c r="X577" s="80" t="s">
        <v>5</v>
      </c>
      <c r="Y577" s="71" t="s">
        <v>569</v>
      </c>
      <c r="Z577" s="66" t="s">
        <v>386</v>
      </c>
      <c r="AA577" s="69" t="s">
        <v>704</v>
      </c>
      <c r="AB577" s="33">
        <v>350</v>
      </c>
      <c r="AC577" s="73">
        <v>0</v>
      </c>
      <c r="AD577" s="68" t="s">
        <v>29</v>
      </c>
      <c r="AE577" s="80"/>
      <c r="AF577" s="71" t="s">
        <v>31</v>
      </c>
      <c r="AG577" s="66" t="s">
        <v>387</v>
      </c>
      <c r="AH577" s="74" t="s">
        <v>1126</v>
      </c>
      <c r="AI577" s="33" t="s">
        <v>470</v>
      </c>
      <c r="AJ577" s="63"/>
      <c r="AK577" s="75"/>
      <c r="AL577" s="80"/>
      <c r="AM577" s="71" t="s">
        <v>31</v>
      </c>
      <c r="AN577" s="66" t="s">
        <v>386</v>
      </c>
      <c r="AO577" s="74" t="s">
        <v>702</v>
      </c>
      <c r="AP577" s="33" t="s">
        <v>470</v>
      </c>
      <c r="AQ577" s="63"/>
      <c r="AR577" s="75"/>
      <c r="AT577" s="90"/>
      <c r="AU577" s="90"/>
      <c r="AW577" s="118"/>
      <c r="AX577" s="119"/>
      <c r="AY577" s="120"/>
      <c r="AZ577" s="121"/>
      <c r="BA577" s="122"/>
      <c r="BB577" s="123"/>
      <c r="BC577" s="124"/>
      <c r="BD577" s="113"/>
      <c r="BE577" s="118"/>
      <c r="BF577" s="119"/>
      <c r="BG577" s="120"/>
      <c r="BH577" s="121"/>
      <c r="BI577" s="122"/>
      <c r="BJ577" s="123"/>
      <c r="BK577" s="121"/>
      <c r="BL577" s="124"/>
    </row>
    <row r="578" spans="1:64" ht="29.1" customHeight="1">
      <c r="A578" t="s">
        <v>967</v>
      </c>
      <c r="B578" s="16"/>
      <c r="C578" s="164"/>
      <c r="D578" s="170" t="s">
        <v>31</v>
      </c>
      <c r="E578" s="165" t="s">
        <v>387</v>
      </c>
      <c r="F578" s="74" t="s">
        <v>1126</v>
      </c>
      <c r="G578" s="166" t="s">
        <v>470</v>
      </c>
      <c r="H578" s="167"/>
      <c r="I578" s="168"/>
      <c r="J578" s="80"/>
      <c r="K578" s="71" t="s">
        <v>31</v>
      </c>
      <c r="L578" s="66" t="s">
        <v>387</v>
      </c>
      <c r="M578" s="74" t="s">
        <v>1126</v>
      </c>
      <c r="N578" s="33" t="s">
        <v>470</v>
      </c>
      <c r="O578" s="63"/>
      <c r="P578" s="75"/>
      <c r="Q578" s="80"/>
      <c r="R578" s="71" t="s">
        <v>31</v>
      </c>
      <c r="S578" s="66" t="s">
        <v>387</v>
      </c>
      <c r="T578" s="74" t="s">
        <v>1126</v>
      </c>
      <c r="U578" s="33" t="s">
        <v>470</v>
      </c>
      <c r="V578" s="63"/>
      <c r="W578" s="75"/>
      <c r="X578" s="80" t="s">
        <v>5</v>
      </c>
      <c r="Y578" s="71" t="s">
        <v>569</v>
      </c>
      <c r="Z578" s="66" t="s">
        <v>387</v>
      </c>
      <c r="AA578" s="84" t="s">
        <v>1291</v>
      </c>
      <c r="AB578" s="33">
        <v>1450</v>
      </c>
      <c r="AC578" s="73">
        <v>0</v>
      </c>
      <c r="AD578" s="68" t="s">
        <v>29</v>
      </c>
      <c r="AE578" s="80"/>
      <c r="AF578" s="71" t="s">
        <v>31</v>
      </c>
      <c r="AG578" s="66" t="s">
        <v>388</v>
      </c>
      <c r="AH578" s="74" t="s">
        <v>705</v>
      </c>
      <c r="AI578" s="33" t="s">
        <v>470</v>
      </c>
      <c r="AJ578" s="63"/>
      <c r="AK578" s="75"/>
      <c r="AL578" s="80"/>
      <c r="AM578" s="71" t="s">
        <v>31</v>
      </c>
      <c r="AN578" s="66" t="s">
        <v>387</v>
      </c>
      <c r="AO578" s="74" t="s">
        <v>1126</v>
      </c>
      <c r="AP578" s="33" t="s">
        <v>470</v>
      </c>
      <c r="AQ578" s="63"/>
      <c r="AR578" s="75"/>
      <c r="AT578" s="90"/>
      <c r="AU578" s="90"/>
      <c r="AW578" s="118"/>
      <c r="AX578" s="119"/>
      <c r="AY578" s="120"/>
      <c r="AZ578" s="121"/>
      <c r="BA578" s="122"/>
      <c r="BB578" s="123"/>
      <c r="BC578" s="124"/>
      <c r="BD578" s="113"/>
      <c r="BE578" s="118"/>
      <c r="BF578" s="119"/>
      <c r="BG578" s="120"/>
      <c r="BH578" s="121"/>
      <c r="BI578" s="122"/>
      <c r="BJ578" s="123"/>
      <c r="BK578" s="121"/>
      <c r="BL578" s="124"/>
    </row>
    <row r="579" spans="1:64" ht="29.1" customHeight="1">
      <c r="A579" t="s">
        <v>967</v>
      </c>
      <c r="B579" s="16"/>
      <c r="C579" s="164"/>
      <c r="D579" s="170" t="s">
        <v>31</v>
      </c>
      <c r="E579" s="165" t="s">
        <v>388</v>
      </c>
      <c r="F579" s="74" t="s">
        <v>705</v>
      </c>
      <c r="G579" s="166" t="s">
        <v>470</v>
      </c>
      <c r="H579" s="167"/>
      <c r="I579" s="168"/>
      <c r="J579" s="80"/>
      <c r="K579" s="71" t="s">
        <v>31</v>
      </c>
      <c r="L579" s="66" t="s">
        <v>388</v>
      </c>
      <c r="M579" s="74" t="s">
        <v>705</v>
      </c>
      <c r="N579" s="33" t="s">
        <v>470</v>
      </c>
      <c r="O579" s="63"/>
      <c r="P579" s="75"/>
      <c r="Q579" s="80"/>
      <c r="R579" s="71" t="s">
        <v>31</v>
      </c>
      <c r="S579" s="66" t="s">
        <v>388</v>
      </c>
      <c r="T579" s="74" t="s">
        <v>705</v>
      </c>
      <c r="U579" s="33" t="s">
        <v>470</v>
      </c>
      <c r="V579" s="63"/>
      <c r="W579" s="75"/>
      <c r="X579" s="80" t="s">
        <v>5</v>
      </c>
      <c r="Y579" s="71" t="s">
        <v>569</v>
      </c>
      <c r="Z579" s="66" t="s">
        <v>388</v>
      </c>
      <c r="AA579" s="69" t="s">
        <v>706</v>
      </c>
      <c r="AB579" s="33">
        <v>250</v>
      </c>
      <c r="AC579" s="73">
        <v>0</v>
      </c>
      <c r="AD579" s="68" t="s">
        <v>29</v>
      </c>
      <c r="AE579" s="80"/>
      <c r="AF579" s="71"/>
      <c r="AG579" s="66"/>
      <c r="AH579" s="69"/>
      <c r="AI579" s="33"/>
      <c r="AJ579" s="63"/>
      <c r="AK579" s="75"/>
      <c r="AL579" s="80"/>
      <c r="AM579" s="71" t="s">
        <v>31</v>
      </c>
      <c r="AN579" s="66" t="s">
        <v>388</v>
      </c>
      <c r="AO579" s="74" t="s">
        <v>705</v>
      </c>
      <c r="AP579" s="33" t="s">
        <v>470</v>
      </c>
      <c r="AQ579" s="63"/>
      <c r="AR579" s="75"/>
      <c r="AT579" s="90"/>
      <c r="AU579" s="90"/>
      <c r="AW579" s="118"/>
      <c r="AX579" s="119"/>
      <c r="AY579" s="120"/>
      <c r="AZ579" s="121"/>
      <c r="BA579" s="122"/>
      <c r="BB579" s="123"/>
      <c r="BC579" s="124"/>
      <c r="BD579" s="113"/>
      <c r="BE579" s="118"/>
      <c r="BF579" s="119"/>
      <c r="BG579" s="120"/>
      <c r="BH579" s="121"/>
      <c r="BI579" s="122"/>
      <c r="BJ579" s="123"/>
      <c r="BK579" s="121"/>
      <c r="BL579" s="124"/>
    </row>
    <row r="580" spans="1:64" ht="29.1" customHeight="1">
      <c r="A580" t="s">
        <v>967</v>
      </c>
      <c r="B580" s="16"/>
      <c r="C580" s="80"/>
      <c r="D580" s="71"/>
      <c r="E580" s="66"/>
      <c r="F580" s="69"/>
      <c r="G580" s="33"/>
      <c r="H580" s="63"/>
      <c r="I580" s="75"/>
      <c r="J580" s="80"/>
      <c r="K580" s="71"/>
      <c r="L580" s="66"/>
      <c r="M580" s="69"/>
      <c r="N580" s="33"/>
      <c r="O580" s="63"/>
      <c r="P580" s="75"/>
      <c r="Q580" s="80"/>
      <c r="R580" s="71"/>
      <c r="S580" s="66"/>
      <c r="T580" s="69"/>
      <c r="U580" s="33"/>
      <c r="V580" s="63"/>
      <c r="W580" s="75"/>
      <c r="X580" s="80"/>
      <c r="Y580" s="71"/>
      <c r="Z580" s="66"/>
      <c r="AA580" s="69"/>
      <c r="AB580" s="33"/>
      <c r="AC580" s="63"/>
      <c r="AD580" s="75"/>
      <c r="AE580" s="80"/>
      <c r="AF580" s="71"/>
      <c r="AG580" s="66"/>
      <c r="AH580" s="69"/>
      <c r="AI580" s="33"/>
      <c r="AJ580" s="63"/>
      <c r="AK580" s="75"/>
      <c r="AL580" s="80"/>
      <c r="AM580" s="71"/>
      <c r="AN580" s="66"/>
      <c r="AO580" s="69"/>
      <c r="AP580" s="33"/>
      <c r="AQ580" s="63"/>
      <c r="AR580" s="75"/>
      <c r="AT580" s="90"/>
      <c r="AU580" s="90"/>
      <c r="AW580" s="118"/>
      <c r="AX580" s="119"/>
      <c r="AY580" s="120"/>
      <c r="AZ580" s="121"/>
      <c r="BA580" s="122"/>
      <c r="BB580" s="123"/>
      <c r="BC580" s="124"/>
      <c r="BD580" s="113"/>
      <c r="BE580" s="118"/>
      <c r="BF580" s="119"/>
      <c r="BG580" s="120"/>
      <c r="BH580" s="121"/>
      <c r="BI580" s="122"/>
      <c r="BJ580" s="123"/>
      <c r="BK580" s="121"/>
      <c r="BL580" s="124"/>
    </row>
    <row r="581" spans="1:64" ht="29.1" customHeight="1">
      <c r="A581" t="s">
        <v>967</v>
      </c>
      <c r="B581" s="34">
        <f>SUM(G581,N581,U581,AB581,AI581,AP581)</f>
        <v>12950</v>
      </c>
      <c r="C581" s="80"/>
      <c r="D581" s="71"/>
      <c r="E581" s="66"/>
      <c r="F581" s="32" t="s">
        <v>68</v>
      </c>
      <c r="G581" s="33">
        <f>SUM(G565:G579)</f>
        <v>700</v>
      </c>
      <c r="H581" s="262">
        <f>SUM(H565:H579)</f>
        <v>0</v>
      </c>
      <c r="I581" s="263"/>
      <c r="J581" s="80"/>
      <c r="K581" s="71"/>
      <c r="L581" s="66"/>
      <c r="M581" s="32" t="s">
        <v>68</v>
      </c>
      <c r="N581" s="33">
        <f>SUM(N565:N579)</f>
        <v>650</v>
      </c>
      <c r="O581" s="262">
        <f>SUM(O565:O579)</f>
        <v>0</v>
      </c>
      <c r="P581" s="263"/>
      <c r="Q581" s="80"/>
      <c r="R581" s="71"/>
      <c r="S581" s="66"/>
      <c r="T581" s="32" t="s">
        <v>68</v>
      </c>
      <c r="U581" s="33">
        <f>SUM(U565:U579)</f>
        <v>2000</v>
      </c>
      <c r="V581" s="262">
        <f>SUM(V565:V579)</f>
        <v>0</v>
      </c>
      <c r="W581" s="263"/>
      <c r="X581" s="80"/>
      <c r="Y581" s="71"/>
      <c r="Z581" s="66"/>
      <c r="AA581" s="32" t="s">
        <v>68</v>
      </c>
      <c r="AB581" s="33">
        <f>SUM(AB565:AB579)</f>
        <v>9300</v>
      </c>
      <c r="AC581" s="262">
        <f>SUM(AC565:AC579)</f>
        <v>0</v>
      </c>
      <c r="AD581" s="263"/>
      <c r="AE581" s="80"/>
      <c r="AF581" s="71"/>
      <c r="AG581" s="66"/>
      <c r="AH581" s="32" t="s">
        <v>68</v>
      </c>
      <c r="AI581" s="33">
        <f>SUM(AI565:AI579)</f>
        <v>300</v>
      </c>
      <c r="AJ581" s="262">
        <f>SUM(AJ565:AJ579)</f>
        <v>0</v>
      </c>
      <c r="AK581" s="263"/>
      <c r="AL581" s="80"/>
      <c r="AM581" s="71"/>
      <c r="AN581" s="66"/>
      <c r="AO581" s="32" t="s">
        <v>68</v>
      </c>
      <c r="AP581" s="33">
        <f>SUM(AP565:AP579)</f>
        <v>0</v>
      </c>
      <c r="AQ581" s="262">
        <f>SUM(AQ565:AQ579)</f>
        <v>0</v>
      </c>
      <c r="AR581" s="263"/>
      <c r="AT581" s="91"/>
      <c r="AU581" s="91">
        <f>SUM(BE581:BL581)</f>
        <v>0</v>
      </c>
      <c r="AW581" s="118"/>
      <c r="AX581" s="119"/>
      <c r="AY581" s="120"/>
      <c r="AZ581" s="121"/>
      <c r="BA581" s="122"/>
      <c r="BB581" s="123"/>
      <c r="BC581" s="124"/>
      <c r="BD581" s="113"/>
      <c r="BE581" s="118">
        <f>COUNTIF(H565:H567,{"&gt;0","&lt;0"})</f>
        <v>0</v>
      </c>
      <c r="BF581" s="119">
        <f>COUNTIF(O565:O567,{"&gt;0","&lt;0"})</f>
        <v>0</v>
      </c>
      <c r="BG581" s="120">
        <f>COUNTIF(V565:V568,{"&gt;0","&lt;0"})</f>
        <v>0</v>
      </c>
      <c r="BH581" s="121">
        <f>COUNTIF(AC565:AC579,{"&gt;0","&lt;0"})</f>
        <v>0</v>
      </c>
      <c r="BI581" s="122"/>
      <c r="BJ581" s="123"/>
      <c r="BK581" s="121"/>
      <c r="BL581" s="124">
        <f>SUM(BL565:BL567)</f>
        <v>0</v>
      </c>
    </row>
    <row r="582" spans="1:64" ht="29.1" customHeight="1">
      <c r="A582" t="s">
        <v>967</v>
      </c>
      <c r="B582" s="16"/>
      <c r="C582" s="80"/>
      <c r="D582" s="71"/>
      <c r="E582" s="66"/>
      <c r="F582" s="69"/>
      <c r="G582" s="33"/>
      <c r="H582" s="63"/>
      <c r="I582" s="75"/>
      <c r="J582" s="80"/>
      <c r="K582" s="71"/>
      <c r="L582" s="66"/>
      <c r="M582" s="69"/>
      <c r="N582" s="33"/>
      <c r="O582" s="63"/>
      <c r="P582" s="75"/>
      <c r="Q582" s="80"/>
      <c r="R582" s="71"/>
      <c r="S582" s="66"/>
      <c r="T582" s="69"/>
      <c r="U582" s="33"/>
      <c r="V582" s="63"/>
      <c r="W582" s="75"/>
      <c r="X582" s="80"/>
      <c r="Y582" s="71"/>
      <c r="Z582" s="66"/>
      <c r="AA582" s="69"/>
      <c r="AB582" s="33"/>
      <c r="AC582" s="63"/>
      <c r="AD582" s="75"/>
      <c r="AE582" s="80"/>
      <c r="AF582" s="71"/>
      <c r="AG582" s="66"/>
      <c r="AH582" s="69"/>
      <c r="AI582" s="33"/>
      <c r="AJ582" s="63"/>
      <c r="AK582" s="75"/>
      <c r="AL582" s="80"/>
      <c r="AM582" s="71"/>
      <c r="AN582" s="66"/>
      <c r="AO582" s="69"/>
      <c r="AP582" s="33"/>
      <c r="AQ582" s="63"/>
      <c r="AR582" s="75"/>
      <c r="AT582" s="90"/>
      <c r="AU582" s="90"/>
      <c r="AW582" s="118"/>
      <c r="AX582" s="119"/>
      <c r="AY582" s="120"/>
      <c r="AZ582" s="121"/>
      <c r="BA582" s="122"/>
      <c r="BB582" s="123"/>
      <c r="BC582" s="124"/>
      <c r="BD582" s="113"/>
      <c r="BE582" s="118"/>
      <c r="BF582" s="119"/>
      <c r="BG582" s="120"/>
      <c r="BH582" s="121"/>
      <c r="BI582" s="122"/>
      <c r="BJ582" s="123"/>
      <c r="BK582" s="121"/>
      <c r="BL582" s="124"/>
    </row>
    <row r="583" spans="1:64" ht="29.1" customHeight="1">
      <c r="A583" t="s">
        <v>967</v>
      </c>
      <c r="B583" s="16"/>
      <c r="C583" s="80"/>
      <c r="D583" s="71"/>
      <c r="E583" s="66"/>
      <c r="F583" s="69"/>
      <c r="G583" s="33"/>
      <c r="H583" s="63"/>
      <c r="I583" s="75"/>
      <c r="J583" s="80"/>
      <c r="K583" s="71"/>
      <c r="L583" s="66"/>
      <c r="M583" s="69"/>
      <c r="N583" s="33"/>
      <c r="O583" s="63"/>
      <c r="P583" s="75"/>
      <c r="Q583" s="80"/>
      <c r="R583" s="71"/>
      <c r="S583" s="66"/>
      <c r="T583" s="69"/>
      <c r="U583" s="33"/>
      <c r="V583" s="63"/>
      <c r="W583" s="75"/>
      <c r="X583" s="80"/>
      <c r="Y583" s="71"/>
      <c r="Z583" s="66"/>
      <c r="AA583" s="69"/>
      <c r="AB583" s="33"/>
      <c r="AC583" s="63"/>
      <c r="AD583" s="75"/>
      <c r="AE583" s="80"/>
      <c r="AF583" s="71"/>
      <c r="AG583" s="66"/>
      <c r="AH583" s="69"/>
      <c r="AI583" s="33"/>
      <c r="AJ583" s="63"/>
      <c r="AK583" s="75"/>
      <c r="AL583" s="80"/>
      <c r="AM583" s="71"/>
      <c r="AN583" s="66"/>
      <c r="AO583" s="69"/>
      <c r="AP583" s="33"/>
      <c r="AQ583" s="63"/>
      <c r="AR583" s="75"/>
      <c r="AT583" s="90"/>
      <c r="AU583" s="90"/>
      <c r="AW583" s="118"/>
      <c r="AX583" s="119"/>
      <c r="AY583" s="120"/>
      <c r="AZ583" s="121"/>
      <c r="BA583" s="122"/>
      <c r="BB583" s="123"/>
      <c r="BC583" s="124"/>
      <c r="BD583" s="113"/>
      <c r="BE583" s="118"/>
      <c r="BF583" s="119"/>
      <c r="BG583" s="120"/>
      <c r="BH583" s="121"/>
      <c r="BI583" s="122"/>
      <c r="BJ583" s="123"/>
      <c r="BK583" s="121"/>
      <c r="BL583" s="124"/>
    </row>
    <row r="584" spans="1:64" ht="29.1" customHeight="1">
      <c r="A584" t="s">
        <v>967</v>
      </c>
      <c r="B584" s="16"/>
      <c r="C584" s="80"/>
      <c r="D584" s="71"/>
      <c r="E584" s="66"/>
      <c r="F584" s="69"/>
      <c r="G584" s="33"/>
      <c r="H584" s="63"/>
      <c r="I584" s="75"/>
      <c r="J584" s="80"/>
      <c r="K584" s="71"/>
      <c r="L584" s="66"/>
      <c r="M584" s="69"/>
      <c r="N584" s="33"/>
      <c r="O584" s="63"/>
      <c r="P584" s="75"/>
      <c r="Q584" s="80"/>
      <c r="R584" s="71"/>
      <c r="S584" s="66"/>
      <c r="T584" s="69"/>
      <c r="U584" s="33"/>
      <c r="V584" s="63"/>
      <c r="W584" s="75"/>
      <c r="X584" s="80"/>
      <c r="Y584" s="71"/>
      <c r="Z584" s="66"/>
      <c r="AA584" s="69"/>
      <c r="AB584" s="33"/>
      <c r="AC584" s="63"/>
      <c r="AD584" s="75"/>
      <c r="AE584" s="80"/>
      <c r="AF584" s="71"/>
      <c r="AG584" s="66"/>
      <c r="AH584" s="69"/>
      <c r="AI584" s="33"/>
      <c r="AJ584" s="63"/>
      <c r="AK584" s="75"/>
      <c r="AL584" s="80"/>
      <c r="AM584" s="71"/>
      <c r="AN584" s="66"/>
      <c r="AO584" s="69"/>
      <c r="AP584" s="33"/>
      <c r="AQ584" s="63"/>
      <c r="AR584" s="75"/>
      <c r="AT584" s="90"/>
      <c r="AU584" s="90"/>
      <c r="AW584" s="118"/>
      <c r="AX584" s="119"/>
      <c r="AY584" s="120"/>
      <c r="AZ584" s="121"/>
      <c r="BA584" s="122"/>
      <c r="BB584" s="123"/>
      <c r="BC584" s="124"/>
      <c r="BD584" s="113"/>
      <c r="BE584" s="118"/>
      <c r="BF584" s="119"/>
      <c r="BG584" s="120"/>
      <c r="BH584" s="121"/>
      <c r="BI584" s="122"/>
      <c r="BJ584" s="123"/>
      <c r="BK584" s="121"/>
      <c r="BL584" s="124"/>
    </row>
    <row r="585" spans="1:64" ht="29.1" customHeight="1">
      <c r="A585" t="s">
        <v>967</v>
      </c>
      <c r="B585" s="16"/>
      <c r="C585" s="80"/>
      <c r="D585" s="71"/>
      <c r="E585" s="66"/>
      <c r="F585" s="69"/>
      <c r="G585" s="33"/>
      <c r="H585" s="63"/>
      <c r="I585" s="75"/>
      <c r="J585" s="80"/>
      <c r="K585" s="71"/>
      <c r="L585" s="66"/>
      <c r="M585" s="69"/>
      <c r="N585" s="33"/>
      <c r="O585" s="63"/>
      <c r="P585" s="75"/>
      <c r="Q585" s="80"/>
      <c r="R585" s="71"/>
      <c r="S585" s="66"/>
      <c r="T585" s="69"/>
      <c r="U585" s="33"/>
      <c r="V585" s="63"/>
      <c r="W585" s="75"/>
      <c r="X585" s="80"/>
      <c r="Y585" s="71"/>
      <c r="Z585" s="66"/>
      <c r="AA585" s="69"/>
      <c r="AB585" s="33"/>
      <c r="AC585" s="63"/>
      <c r="AD585" s="75"/>
      <c r="AE585" s="80"/>
      <c r="AF585" s="71"/>
      <c r="AG585" s="66"/>
      <c r="AH585" s="69"/>
      <c r="AI585" s="33"/>
      <c r="AJ585" s="63"/>
      <c r="AK585" s="75"/>
      <c r="AL585" s="80"/>
      <c r="AM585" s="71"/>
      <c r="AN585" s="66"/>
      <c r="AO585" s="69"/>
      <c r="AP585" s="33"/>
      <c r="AQ585" s="63"/>
      <c r="AR585" s="75"/>
      <c r="AT585" s="90"/>
      <c r="AU585" s="90"/>
      <c r="AW585" s="118"/>
      <c r="AX585" s="119"/>
      <c r="AY585" s="120"/>
      <c r="AZ585" s="121"/>
      <c r="BA585" s="122"/>
      <c r="BB585" s="123"/>
      <c r="BC585" s="124"/>
      <c r="BD585" s="113"/>
      <c r="BE585" s="118"/>
      <c r="BF585" s="119"/>
      <c r="BG585" s="120"/>
      <c r="BH585" s="121"/>
      <c r="BI585" s="122"/>
      <c r="BJ585" s="123"/>
      <c r="BK585" s="121"/>
      <c r="BL585" s="124"/>
    </row>
    <row r="586" spans="1:64" ht="29.1" customHeight="1">
      <c r="A586" t="s">
        <v>968</v>
      </c>
      <c r="B586" s="42" t="s">
        <v>22</v>
      </c>
      <c r="C586" s="43" t="s">
        <v>69</v>
      </c>
      <c r="D586" s="44" t="s">
        <v>69</v>
      </c>
      <c r="E586" s="45"/>
      <c r="F586" s="44"/>
      <c r="G586" s="81">
        <f>SUM(G562,G581)</f>
        <v>1200</v>
      </c>
      <c r="H586" s="282">
        <f>SUM(H562,H581)</f>
        <v>0</v>
      </c>
      <c r="I586" s="216"/>
      <c r="J586" s="43"/>
      <c r="K586" s="44" t="s">
        <v>69</v>
      </c>
      <c r="L586" s="45"/>
      <c r="M586" s="44"/>
      <c r="N586" s="81">
        <f>SUM(N562,N581)</f>
        <v>1000</v>
      </c>
      <c r="O586" s="282">
        <f>SUM(O562,O581)</f>
        <v>0</v>
      </c>
      <c r="P586" s="216"/>
      <c r="Q586" s="43"/>
      <c r="R586" s="72" t="s">
        <v>69</v>
      </c>
      <c r="S586" s="45"/>
      <c r="T586" s="44"/>
      <c r="U586" s="81">
        <f>SUM(U562,U581)</f>
        <v>2900</v>
      </c>
      <c r="V586" s="282">
        <f>SUM(V562,V581)</f>
        <v>0</v>
      </c>
      <c r="W586" s="216"/>
      <c r="X586" s="43"/>
      <c r="Y586" s="72" t="s">
        <v>69</v>
      </c>
      <c r="Z586" s="45"/>
      <c r="AA586" s="44"/>
      <c r="AB586" s="81">
        <f>SUM(AB562,AB581)</f>
        <v>15100</v>
      </c>
      <c r="AC586" s="282">
        <f>SUM(AC562,AC581)</f>
        <v>0</v>
      </c>
      <c r="AD586" s="216"/>
      <c r="AE586" s="283" t="s">
        <v>69</v>
      </c>
      <c r="AF586" s="280"/>
      <c r="AG586" s="280"/>
      <c r="AH586" s="281"/>
      <c r="AI586" s="81">
        <f>SUM(AI562,AI581)</f>
        <v>450</v>
      </c>
      <c r="AJ586" s="282">
        <f>SUM(AJ562,AJ581)</f>
        <v>0</v>
      </c>
      <c r="AK586" s="216"/>
      <c r="AL586" s="43"/>
      <c r="AM586" s="72" t="s">
        <v>69</v>
      </c>
      <c r="AN586" s="45"/>
      <c r="AO586" s="44"/>
      <c r="AP586" s="81">
        <f>SUM(AP562,AP581)</f>
        <v>0</v>
      </c>
      <c r="AQ586" s="282">
        <f>SUM(AQ562,AQ581)</f>
        <v>0</v>
      </c>
      <c r="AR586" s="216"/>
      <c r="AT586" s="90"/>
      <c r="AU586" s="90"/>
      <c r="AW586" s="118"/>
      <c r="AX586" s="119"/>
      <c r="AY586" s="120"/>
      <c r="AZ586" s="121"/>
      <c r="BA586" s="122"/>
      <c r="BB586" s="123"/>
      <c r="BC586" s="124"/>
      <c r="BD586" s="113"/>
      <c r="BE586" s="118"/>
      <c r="BF586" s="119"/>
      <c r="BG586" s="120"/>
      <c r="BH586" s="121"/>
      <c r="BI586" s="122"/>
      <c r="BJ586" s="123"/>
      <c r="BK586" s="121"/>
      <c r="BL586" s="124"/>
    </row>
    <row r="587" spans="1:64" ht="29.1" customHeight="1">
      <c r="A587" t="s">
        <v>968</v>
      </c>
      <c r="C587" t="s">
        <v>1191</v>
      </c>
      <c r="AL587" s="284" t="s">
        <v>490</v>
      </c>
      <c r="AM587" s="284"/>
      <c r="AN587" s="284"/>
      <c r="AO587" s="284"/>
      <c r="AP587" s="285">
        <f>SUM(H586,O586,V586,AQ586,AC586,AJ586)</f>
        <v>0</v>
      </c>
      <c r="AQ587" s="286"/>
      <c r="AR587" s="286"/>
      <c r="AT587" s="90"/>
      <c r="AU587" s="90"/>
      <c r="AW587" s="118"/>
      <c r="AX587" s="119"/>
      <c r="AY587" s="120"/>
      <c r="AZ587" s="121"/>
      <c r="BA587" s="122"/>
      <c r="BB587" s="123"/>
      <c r="BC587" s="124"/>
      <c r="BD587" s="113"/>
      <c r="BE587" s="118"/>
      <c r="BF587" s="119"/>
      <c r="BG587" s="120"/>
      <c r="BH587" s="121"/>
      <c r="BI587" s="122"/>
      <c r="BJ587" s="123"/>
      <c r="BK587" s="121"/>
      <c r="BL587" s="124"/>
    </row>
    <row r="588" spans="1:64" ht="29.1" customHeight="1">
      <c r="A588" t="s">
        <v>968</v>
      </c>
      <c r="C588" t="s">
        <v>23</v>
      </c>
      <c r="AL588" t="s">
        <v>24</v>
      </c>
      <c r="AR588" s="158" t="str">
        <f>基本・配布部数合計!$T$38</f>
        <v>2022.05.18</v>
      </c>
      <c r="AT588" s="90"/>
      <c r="AU588" s="90"/>
      <c r="AW588" s="118"/>
      <c r="AX588" s="119"/>
      <c r="AY588" s="120"/>
      <c r="AZ588" s="121"/>
      <c r="BA588" s="122"/>
      <c r="BB588" s="123"/>
      <c r="BC588" s="124"/>
      <c r="BD588" s="113"/>
      <c r="BE588" s="118"/>
      <c r="BF588" s="119"/>
      <c r="BG588" s="120"/>
      <c r="BH588" s="121"/>
      <c r="BI588" s="122"/>
      <c r="BJ588" s="123"/>
      <c r="BK588" s="121"/>
      <c r="BL588" s="124"/>
    </row>
    <row r="589" spans="1:64" ht="16.5" customHeight="1">
      <c r="A589" t="s">
        <v>968</v>
      </c>
      <c r="B589" s="254" t="s">
        <v>484</v>
      </c>
      <c r="C589" s="255"/>
      <c r="D589" s="255"/>
      <c r="E589" s="255"/>
      <c r="F589" s="255"/>
      <c r="G589" s="256"/>
      <c r="H589" s="3" t="s">
        <v>478</v>
      </c>
      <c r="I589" s="4"/>
      <c r="J589" s="77"/>
      <c r="K589" s="77"/>
      <c r="L589" s="78"/>
      <c r="M589" s="5" t="s">
        <v>16</v>
      </c>
      <c r="N589" s="6"/>
      <c r="O589" s="6"/>
      <c r="P589" s="6"/>
      <c r="Q589" s="6"/>
      <c r="R589" s="6"/>
      <c r="S589" s="6"/>
      <c r="T589" s="6"/>
      <c r="U589" s="6"/>
      <c r="V589" s="6"/>
      <c r="W589" s="7"/>
      <c r="X589" s="5" t="s">
        <v>13</v>
      </c>
      <c r="Y589" s="6"/>
      <c r="Z589" s="6"/>
      <c r="AA589" s="6"/>
      <c r="AB589" s="6"/>
      <c r="AC589" s="7"/>
      <c r="AD589" s="8" t="s">
        <v>14</v>
      </c>
      <c r="AE589" s="79"/>
      <c r="AF589" s="79"/>
      <c r="AG589" s="79"/>
      <c r="AH589" s="9"/>
      <c r="AI589" s="5" t="s">
        <v>17</v>
      </c>
      <c r="AJ589" s="6"/>
      <c r="AK589" s="6"/>
      <c r="AL589" s="6"/>
      <c r="AM589" s="7"/>
      <c r="AN589" s="5" t="s">
        <v>1032</v>
      </c>
      <c r="AO589" s="78"/>
      <c r="AP589" s="257">
        <f>基本・配布部数合計!$R$38</f>
        <v>44713</v>
      </c>
      <c r="AQ589" s="253"/>
      <c r="AR589" s="253"/>
      <c r="AT589" s="90"/>
      <c r="AU589" s="90"/>
      <c r="AW589" s="118"/>
      <c r="AX589" s="119"/>
      <c r="AY589" s="120"/>
      <c r="AZ589" s="121"/>
      <c r="BA589" s="122"/>
      <c r="BB589" s="123"/>
      <c r="BC589" s="124"/>
      <c r="BD589" s="113"/>
      <c r="BE589" s="118"/>
      <c r="BF589" s="119"/>
      <c r="BG589" s="120"/>
      <c r="BH589" s="121"/>
      <c r="BI589" s="122"/>
      <c r="BJ589" s="123"/>
      <c r="BK589" s="121"/>
      <c r="BL589" s="124"/>
    </row>
    <row r="590" spans="1:64" ht="16.5" customHeight="1">
      <c r="A590" t="s">
        <v>968</v>
      </c>
      <c r="B590" s="254"/>
      <c r="C590" s="255"/>
      <c r="D590" s="255"/>
      <c r="E590" s="255"/>
      <c r="F590" s="255"/>
      <c r="G590" s="256"/>
      <c r="H590" s="252" t="str">
        <f>IF(AP629=0,"",申込書!$D$18)</f>
        <v/>
      </c>
      <c r="I590" s="253"/>
      <c r="J590" s="253"/>
      <c r="K590" s="253"/>
      <c r="L590" s="236"/>
      <c r="M590" s="290" t="str">
        <f>IF(AP629=0,"",申込書!$F$12)</f>
        <v/>
      </c>
      <c r="N590" s="253"/>
      <c r="O590" s="253"/>
      <c r="P590" s="253"/>
      <c r="Q590" s="253"/>
      <c r="R590" s="253"/>
      <c r="S590" s="253"/>
      <c r="T590" s="253"/>
      <c r="U590" s="253"/>
      <c r="V590" s="253"/>
      <c r="W590" s="236"/>
      <c r="X590" s="264" t="str">
        <f>IF(AP629=0,"",申込書!$D$14)</f>
        <v/>
      </c>
      <c r="Y590" s="265"/>
      <c r="Z590" s="265"/>
      <c r="AA590" s="265"/>
      <c r="AB590" s="265"/>
      <c r="AC590" s="266"/>
      <c r="AD590" s="289" t="str">
        <f>IF(AP629=0,"",申込書!$D$15)</f>
        <v/>
      </c>
      <c r="AE590" s="271"/>
      <c r="AF590" s="271"/>
      <c r="AG590" s="271"/>
      <c r="AH590" s="231"/>
      <c r="AI590" s="270" t="str">
        <f>IF(AP629=0,"",基本・配布部数合計!$T$37)</f>
        <v/>
      </c>
      <c r="AJ590" s="271"/>
      <c r="AK590" s="271"/>
      <c r="AL590" s="271"/>
      <c r="AM590" s="231"/>
      <c r="AN590" s="258" t="str">
        <f>IF(AP629=0,"",申込書!$D$5)</f>
        <v/>
      </c>
      <c r="AO590" s="259"/>
      <c r="AP590" s="273" t="s">
        <v>506</v>
      </c>
      <c r="AQ590" s="274"/>
      <c r="AR590" s="274"/>
      <c r="AT590" s="90"/>
      <c r="AU590" s="90"/>
      <c r="AW590" s="118"/>
      <c r="AX590" s="119"/>
      <c r="AY590" s="120"/>
      <c r="AZ590" s="121"/>
      <c r="BA590" s="122"/>
      <c r="BB590" s="123"/>
      <c r="BC590" s="124"/>
      <c r="BD590" s="113"/>
      <c r="BE590" s="118"/>
      <c r="BF590" s="119"/>
      <c r="BG590" s="120"/>
      <c r="BH590" s="121"/>
      <c r="BI590" s="122"/>
      <c r="BJ590" s="123"/>
      <c r="BK590" s="121"/>
      <c r="BL590" s="124"/>
    </row>
    <row r="591" spans="1:64" ht="16.5" customHeight="1">
      <c r="A591" t="s">
        <v>968</v>
      </c>
      <c r="B591" s="255"/>
      <c r="C591" s="255"/>
      <c r="D591" s="255"/>
      <c r="E591" s="255"/>
      <c r="F591" s="255"/>
      <c r="G591" s="256"/>
      <c r="H591" s="237"/>
      <c r="I591" s="238"/>
      <c r="J591" s="238"/>
      <c r="K591" s="238"/>
      <c r="L591" s="239"/>
      <c r="M591" s="237"/>
      <c r="N591" s="238"/>
      <c r="O591" s="238"/>
      <c r="P591" s="238"/>
      <c r="Q591" s="238"/>
      <c r="R591" s="238"/>
      <c r="S591" s="238"/>
      <c r="T591" s="238"/>
      <c r="U591" s="238"/>
      <c r="V591" s="238"/>
      <c r="W591" s="239"/>
      <c r="X591" s="267"/>
      <c r="Y591" s="268"/>
      <c r="Z591" s="268"/>
      <c r="AA591" s="268"/>
      <c r="AB591" s="268"/>
      <c r="AC591" s="269"/>
      <c r="AD591" s="232"/>
      <c r="AE591" s="272"/>
      <c r="AF591" s="272"/>
      <c r="AG591" s="272"/>
      <c r="AH591" s="233"/>
      <c r="AI591" s="232"/>
      <c r="AJ591" s="272"/>
      <c r="AK591" s="272"/>
      <c r="AL591" s="272"/>
      <c r="AM591" s="233"/>
      <c r="AN591" s="260" t="str">
        <f>IF(AP629=0,"",申込書!$D$6)</f>
        <v/>
      </c>
      <c r="AO591" s="261"/>
      <c r="AP591" s="275"/>
      <c r="AQ591" s="274"/>
      <c r="AR591" s="274"/>
      <c r="AT591" s="90"/>
      <c r="AU591" s="90"/>
      <c r="AW591" s="118"/>
      <c r="AX591" s="119"/>
      <c r="AY591" s="120"/>
      <c r="AZ591" s="121"/>
      <c r="BA591" s="122"/>
      <c r="BB591" s="123"/>
      <c r="BC591" s="124"/>
      <c r="BD591" s="113"/>
      <c r="BE591" s="118"/>
      <c r="BF591" s="119"/>
      <c r="BG591" s="120"/>
      <c r="BH591" s="121"/>
      <c r="BI591" s="122"/>
      <c r="BJ591" s="123"/>
      <c r="BK591" s="121"/>
      <c r="BL591" s="124"/>
    </row>
    <row r="592" spans="1:64" ht="16.5" customHeight="1">
      <c r="A592" t="s">
        <v>968</v>
      </c>
      <c r="AQ592" s="287">
        <v>15</v>
      </c>
      <c r="AR592" s="288"/>
      <c r="AT592" s="90"/>
      <c r="AU592" s="90"/>
      <c r="AW592" s="118"/>
      <c r="AX592" s="119"/>
      <c r="AY592" s="120"/>
      <c r="AZ592" s="121"/>
      <c r="BA592" s="122"/>
      <c r="BB592" s="123"/>
      <c r="BC592" s="124"/>
      <c r="BD592" s="113"/>
      <c r="BE592" s="118"/>
      <c r="BF592" s="119"/>
      <c r="BG592" s="120"/>
      <c r="BH592" s="121"/>
      <c r="BI592" s="122"/>
      <c r="BJ592" s="123"/>
      <c r="BK592" s="121"/>
      <c r="BL592" s="124"/>
    </row>
    <row r="593" spans="1:64" ht="29.1" customHeight="1">
      <c r="A593" t="s">
        <v>968</v>
      </c>
      <c r="B593" s="103"/>
      <c r="C593" s="279" t="s">
        <v>498</v>
      </c>
      <c r="D593" s="280"/>
      <c r="E593" s="280"/>
      <c r="F593" s="280"/>
      <c r="G593" s="280"/>
      <c r="H593" s="280"/>
      <c r="I593" s="281"/>
      <c r="J593" s="279" t="s">
        <v>499</v>
      </c>
      <c r="K593" s="280"/>
      <c r="L593" s="280"/>
      <c r="M593" s="280"/>
      <c r="N593" s="280"/>
      <c r="O593" s="280"/>
      <c r="P593" s="281"/>
      <c r="Q593" s="279" t="s">
        <v>500</v>
      </c>
      <c r="R593" s="280"/>
      <c r="S593" s="280"/>
      <c r="T593" s="280"/>
      <c r="U593" s="280"/>
      <c r="V593" s="280"/>
      <c r="W593" s="281"/>
      <c r="X593" s="279" t="s">
        <v>502</v>
      </c>
      <c r="Y593" s="280"/>
      <c r="Z593" s="280"/>
      <c r="AA593" s="280"/>
      <c r="AB593" s="280"/>
      <c r="AC593" s="280"/>
      <c r="AD593" s="281"/>
      <c r="AE593" s="279" t="s">
        <v>504</v>
      </c>
      <c r="AF593" s="280"/>
      <c r="AG593" s="280"/>
      <c r="AH593" s="280"/>
      <c r="AI593" s="280"/>
      <c r="AJ593" s="280"/>
      <c r="AK593" s="281"/>
      <c r="AL593" s="279" t="s">
        <v>501</v>
      </c>
      <c r="AM593" s="280"/>
      <c r="AN593" s="280"/>
      <c r="AO593" s="280"/>
      <c r="AP593" s="280"/>
      <c r="AQ593" s="280"/>
      <c r="AR593" s="281"/>
      <c r="AT593" s="90"/>
      <c r="AU593" s="90"/>
      <c r="AW593" s="118"/>
      <c r="AX593" s="119"/>
      <c r="AY593" s="120"/>
      <c r="AZ593" s="121"/>
      <c r="BA593" s="122"/>
      <c r="BB593" s="123"/>
      <c r="BC593" s="124"/>
      <c r="BD593" s="113"/>
      <c r="BE593" s="118"/>
      <c r="BF593" s="119"/>
      <c r="BG593" s="120"/>
      <c r="BH593" s="121"/>
      <c r="BI593" s="122"/>
      <c r="BJ593" s="123"/>
      <c r="BK593" s="121"/>
      <c r="BL593" s="124"/>
    </row>
    <row r="594" spans="1:64" ht="29.1" customHeight="1">
      <c r="A594" t="s">
        <v>968</v>
      </c>
      <c r="B594" s="10" t="s">
        <v>18</v>
      </c>
      <c r="C594" s="104"/>
      <c r="D594" s="11"/>
      <c r="E594" s="65" t="s">
        <v>19</v>
      </c>
      <c r="F594" s="11"/>
      <c r="G594" s="13" t="s">
        <v>20</v>
      </c>
      <c r="H594" s="67" t="s">
        <v>21</v>
      </c>
      <c r="I594" s="12"/>
      <c r="J594" s="104"/>
      <c r="K594" s="11"/>
      <c r="L594" s="65" t="s">
        <v>19</v>
      </c>
      <c r="M594" s="11"/>
      <c r="N594" s="13" t="s">
        <v>20</v>
      </c>
      <c r="O594" s="67" t="s">
        <v>21</v>
      </c>
      <c r="P594" s="12"/>
      <c r="Q594" s="104"/>
      <c r="R594" s="11"/>
      <c r="S594" s="65" t="s">
        <v>19</v>
      </c>
      <c r="T594" s="11"/>
      <c r="U594" s="13" t="s">
        <v>20</v>
      </c>
      <c r="V594" s="67" t="s">
        <v>21</v>
      </c>
      <c r="W594" s="12"/>
      <c r="X594" s="104"/>
      <c r="Y594" s="11"/>
      <c r="Z594" s="65" t="s">
        <v>19</v>
      </c>
      <c r="AA594" s="11"/>
      <c r="AB594" s="13" t="s">
        <v>20</v>
      </c>
      <c r="AC594" s="67" t="s">
        <v>21</v>
      </c>
      <c r="AD594" s="12"/>
      <c r="AE594" s="104"/>
      <c r="AF594" s="11"/>
      <c r="AG594" s="65" t="s">
        <v>19</v>
      </c>
      <c r="AH594" s="11"/>
      <c r="AI594" s="13" t="s">
        <v>20</v>
      </c>
      <c r="AJ594" s="67" t="s">
        <v>21</v>
      </c>
      <c r="AK594" s="12"/>
      <c r="AL594" s="104"/>
      <c r="AM594" s="11"/>
      <c r="AN594" s="65" t="s">
        <v>19</v>
      </c>
      <c r="AO594" s="11"/>
      <c r="AP594" s="13" t="s">
        <v>20</v>
      </c>
      <c r="AQ594" s="67" t="s">
        <v>21</v>
      </c>
      <c r="AR594" s="12"/>
      <c r="AT594" s="90"/>
      <c r="AU594" s="90"/>
      <c r="AW594" s="118"/>
      <c r="AX594" s="119"/>
      <c r="AY594" s="120"/>
      <c r="AZ594" s="121"/>
      <c r="BA594" s="122"/>
      <c r="BB594" s="123"/>
      <c r="BC594" s="124"/>
      <c r="BD594" s="113"/>
      <c r="BE594" s="118"/>
      <c r="BF594" s="119"/>
      <c r="BG594" s="120"/>
      <c r="BH594" s="121"/>
      <c r="BI594" s="122"/>
      <c r="BJ594" s="123"/>
      <c r="BK594" s="121"/>
      <c r="BL594" s="124"/>
    </row>
    <row r="595" spans="1:64" ht="29.1" customHeight="1">
      <c r="A595" t="s">
        <v>967</v>
      </c>
      <c r="B595" s="16" t="s">
        <v>400</v>
      </c>
      <c r="C595" s="80" t="s">
        <v>5</v>
      </c>
      <c r="D595" s="133" t="s">
        <v>31</v>
      </c>
      <c r="E595" s="66" t="s">
        <v>402</v>
      </c>
      <c r="F595" s="84" t="s">
        <v>1301</v>
      </c>
      <c r="G595" s="166" t="s">
        <v>470</v>
      </c>
      <c r="H595" s="167"/>
      <c r="I595" s="168"/>
      <c r="J595" s="164"/>
      <c r="K595" s="133" t="s">
        <v>31</v>
      </c>
      <c r="L595" s="165" t="s">
        <v>419</v>
      </c>
      <c r="M595" s="178" t="s">
        <v>1168</v>
      </c>
      <c r="N595" s="166" t="s">
        <v>470</v>
      </c>
      <c r="O595" s="167"/>
      <c r="P595" s="168"/>
      <c r="Q595" s="80" t="s">
        <v>5</v>
      </c>
      <c r="R595" s="71" t="s">
        <v>568</v>
      </c>
      <c r="S595" s="66" t="s">
        <v>412</v>
      </c>
      <c r="T595" s="69" t="s">
        <v>845</v>
      </c>
      <c r="U595" s="33">
        <v>1900</v>
      </c>
      <c r="V595" s="73">
        <v>0</v>
      </c>
      <c r="W595" s="68" t="s">
        <v>29</v>
      </c>
      <c r="X595" s="80" t="s">
        <v>5</v>
      </c>
      <c r="Y595" s="71" t="s">
        <v>569</v>
      </c>
      <c r="Z595" s="66" t="s">
        <v>419</v>
      </c>
      <c r="AA595" s="69" t="s">
        <v>845</v>
      </c>
      <c r="AB595" s="166">
        <v>4150</v>
      </c>
      <c r="AC595" s="73">
        <v>0</v>
      </c>
      <c r="AD595" s="68" t="s">
        <v>29</v>
      </c>
      <c r="AE595" s="80" t="s">
        <v>5</v>
      </c>
      <c r="AF595" s="71" t="s">
        <v>505</v>
      </c>
      <c r="AG595" s="66" t="s">
        <v>417</v>
      </c>
      <c r="AH595" s="69" t="s">
        <v>1292</v>
      </c>
      <c r="AI595" s="33">
        <v>50</v>
      </c>
      <c r="AJ595" s="73">
        <v>0</v>
      </c>
      <c r="AK595" s="68" t="s">
        <v>29</v>
      </c>
      <c r="AL595" s="80" t="s">
        <v>5</v>
      </c>
      <c r="AM595" s="71" t="s">
        <v>746</v>
      </c>
      <c r="AN595" s="66" t="s">
        <v>418</v>
      </c>
      <c r="AO595" s="69" t="s">
        <v>841</v>
      </c>
      <c r="AP595" s="33">
        <v>850</v>
      </c>
      <c r="AQ595" s="73">
        <v>0</v>
      </c>
      <c r="AR595" s="68" t="s">
        <v>29</v>
      </c>
      <c r="AT595" s="90"/>
      <c r="AU595" s="90"/>
      <c r="AW595" s="118"/>
      <c r="AX595" s="119"/>
      <c r="AY595" s="120"/>
      <c r="AZ595" s="121"/>
      <c r="BA595" s="122"/>
      <c r="BB595" s="123"/>
      <c r="BC595" s="124"/>
      <c r="BD595" s="113"/>
      <c r="BE595" s="118"/>
      <c r="BF595" s="119"/>
      <c r="BG595" s="120"/>
      <c r="BH595" s="121"/>
      <c r="BI595" s="122"/>
      <c r="BJ595" s="123"/>
      <c r="BK595" s="121"/>
      <c r="BL595" s="124">
        <f>IF(COUNTIF(V600,{"&gt;0","&lt;0"}),0,COUNTIF(AJ595,{"&gt;0","&lt;0"}))</f>
        <v>0</v>
      </c>
    </row>
    <row r="596" spans="1:64" ht="29.1" customHeight="1">
      <c r="A596" t="s">
        <v>967</v>
      </c>
      <c r="B596" s="16" t="s">
        <v>401</v>
      </c>
      <c r="C596" s="80" t="s">
        <v>5</v>
      </c>
      <c r="D596" s="133" t="s">
        <v>31</v>
      </c>
      <c r="E596" s="66" t="s">
        <v>403</v>
      </c>
      <c r="F596" s="84" t="s">
        <v>1302</v>
      </c>
      <c r="G596" s="166" t="s">
        <v>470</v>
      </c>
      <c r="H596" s="167"/>
      <c r="I596" s="168"/>
      <c r="J596" s="164"/>
      <c r="K596" s="133" t="s">
        <v>31</v>
      </c>
      <c r="L596" s="165" t="s">
        <v>1124</v>
      </c>
      <c r="M596" s="178" t="s">
        <v>1125</v>
      </c>
      <c r="N596" s="166" t="s">
        <v>470</v>
      </c>
      <c r="O596" s="167"/>
      <c r="P596" s="168"/>
      <c r="Q596" s="80" t="s">
        <v>5</v>
      </c>
      <c r="R596" s="71" t="s">
        <v>568</v>
      </c>
      <c r="S596" s="66" t="s">
        <v>413</v>
      </c>
      <c r="T596" s="69" t="s">
        <v>846</v>
      </c>
      <c r="U596" s="33">
        <v>100</v>
      </c>
      <c r="V596" s="73">
        <v>0</v>
      </c>
      <c r="W596" s="68" t="s">
        <v>29</v>
      </c>
      <c r="X596" s="80" t="s">
        <v>5</v>
      </c>
      <c r="Y596" s="71" t="s">
        <v>569</v>
      </c>
      <c r="Z596" s="66" t="s">
        <v>1066</v>
      </c>
      <c r="AA596" s="69" t="s">
        <v>1065</v>
      </c>
      <c r="AB596" s="166">
        <v>1400</v>
      </c>
      <c r="AC596" s="73">
        <v>0</v>
      </c>
      <c r="AD596" s="68" t="s">
        <v>29</v>
      </c>
      <c r="AE596" s="80" t="s">
        <v>5</v>
      </c>
      <c r="AF596" s="71" t="s">
        <v>505</v>
      </c>
      <c r="AG596" s="66" t="s">
        <v>419</v>
      </c>
      <c r="AH596" s="69" t="s">
        <v>1129</v>
      </c>
      <c r="AI596" s="33">
        <v>250</v>
      </c>
      <c r="AJ596" s="73">
        <v>0</v>
      </c>
      <c r="AK596" s="68" t="s">
        <v>29</v>
      </c>
      <c r="AL596" s="80"/>
      <c r="AM596" s="71" t="s">
        <v>31</v>
      </c>
      <c r="AN596" s="66" t="s">
        <v>411</v>
      </c>
      <c r="AO596" s="74" t="s">
        <v>906</v>
      </c>
      <c r="AP596" s="33" t="s">
        <v>470</v>
      </c>
      <c r="AQ596" s="63"/>
      <c r="AR596" s="75"/>
      <c r="AT596" s="90"/>
      <c r="AU596" s="90"/>
      <c r="AW596" s="118"/>
      <c r="AX596" s="119"/>
      <c r="AY596" s="120"/>
      <c r="AZ596" s="121"/>
      <c r="BA596" s="122"/>
      <c r="BB596" s="123"/>
      <c r="BC596" s="124"/>
      <c r="BD596" s="113"/>
      <c r="BE596" s="118"/>
      <c r="BF596" s="119"/>
      <c r="BG596" s="120"/>
      <c r="BH596" s="121"/>
      <c r="BI596" s="122"/>
      <c r="BJ596" s="123"/>
      <c r="BK596" s="121"/>
      <c r="BL596" s="124">
        <f>IF(COUNTIF(AC595,{"&gt;0","&lt;0"}),0,COUNTIF(AJ596,{"&gt;0","&lt;0"}))</f>
        <v>0</v>
      </c>
    </row>
    <row r="597" spans="1:64" ht="29.1" customHeight="1">
      <c r="A597" t="s">
        <v>967</v>
      </c>
      <c r="B597" s="16"/>
      <c r="C597" s="80" t="s">
        <v>5</v>
      </c>
      <c r="D597" s="133" t="s">
        <v>31</v>
      </c>
      <c r="E597" s="66" t="s">
        <v>404</v>
      </c>
      <c r="F597" s="84" t="s">
        <v>1303</v>
      </c>
      <c r="G597" s="166" t="s">
        <v>470</v>
      </c>
      <c r="H597" s="167"/>
      <c r="I597" s="168"/>
      <c r="J597" s="164"/>
      <c r="K597" s="133" t="s">
        <v>31</v>
      </c>
      <c r="L597" s="165" t="s">
        <v>420</v>
      </c>
      <c r="M597" s="74" t="s">
        <v>1169</v>
      </c>
      <c r="N597" s="166" t="s">
        <v>470</v>
      </c>
      <c r="O597" s="167"/>
      <c r="P597" s="168"/>
      <c r="Q597" s="80" t="s">
        <v>5</v>
      </c>
      <c r="R597" s="71" t="s">
        <v>568</v>
      </c>
      <c r="S597" s="66" t="s">
        <v>414</v>
      </c>
      <c r="T597" s="69" t="s">
        <v>847</v>
      </c>
      <c r="U597" s="33">
        <v>100</v>
      </c>
      <c r="V597" s="73">
        <v>0</v>
      </c>
      <c r="W597" s="68" t="s">
        <v>29</v>
      </c>
      <c r="X597" s="80" t="s">
        <v>5</v>
      </c>
      <c r="Y597" s="71" t="s">
        <v>569</v>
      </c>
      <c r="Z597" s="66" t="s">
        <v>420</v>
      </c>
      <c r="AA597" s="69" t="s">
        <v>844</v>
      </c>
      <c r="AB597" s="166">
        <v>2400</v>
      </c>
      <c r="AC597" s="73">
        <v>0</v>
      </c>
      <c r="AD597" s="68" t="s">
        <v>29</v>
      </c>
      <c r="AE597" s="80" t="s">
        <v>5</v>
      </c>
      <c r="AF597" s="71" t="s">
        <v>505</v>
      </c>
      <c r="AG597" s="66" t="s">
        <v>1124</v>
      </c>
      <c r="AH597" s="69" t="s">
        <v>1125</v>
      </c>
      <c r="AI597" s="33">
        <v>50</v>
      </c>
      <c r="AJ597" s="73">
        <v>0</v>
      </c>
      <c r="AK597" s="68"/>
      <c r="AL597" s="80"/>
      <c r="AM597" s="71" t="s">
        <v>31</v>
      </c>
      <c r="AN597" s="66" t="s">
        <v>405</v>
      </c>
      <c r="AO597" s="74" t="s">
        <v>907</v>
      </c>
      <c r="AP597" s="33" t="s">
        <v>470</v>
      </c>
      <c r="AQ597" s="63"/>
      <c r="AR597" s="75"/>
      <c r="AT597" s="90"/>
      <c r="AU597" s="90"/>
      <c r="AW597" s="118"/>
      <c r="AX597" s="119"/>
      <c r="AY597" s="120"/>
      <c r="AZ597" s="121"/>
      <c r="BA597" s="122"/>
      <c r="BB597" s="123"/>
      <c r="BC597" s="124"/>
      <c r="BD597" s="113"/>
      <c r="BE597" s="118"/>
      <c r="BF597" s="119"/>
      <c r="BG597" s="120"/>
      <c r="BH597" s="121"/>
      <c r="BI597" s="122"/>
      <c r="BJ597" s="123"/>
      <c r="BK597" s="121"/>
      <c r="BL597" s="124">
        <f>IF(COUNTIF(AC596,{"&gt;0","&lt;0"}),0,COUNTIF(AJ597,{"&gt;0","&lt;0"}))</f>
        <v>0</v>
      </c>
    </row>
    <row r="598" spans="1:64" ht="29.1" customHeight="1">
      <c r="A598" t="s">
        <v>967</v>
      </c>
      <c r="B598" s="16"/>
      <c r="C598" s="164"/>
      <c r="D598" s="133" t="s">
        <v>31</v>
      </c>
      <c r="E598" s="165" t="s">
        <v>419</v>
      </c>
      <c r="F598" s="178" t="s">
        <v>1168</v>
      </c>
      <c r="G598" s="166" t="s">
        <v>470</v>
      </c>
      <c r="H598" s="167"/>
      <c r="I598" s="168"/>
      <c r="J598" s="164"/>
      <c r="K598" s="133" t="s">
        <v>31</v>
      </c>
      <c r="L598" s="165" t="s">
        <v>421</v>
      </c>
      <c r="M598" s="74" t="s">
        <v>1170</v>
      </c>
      <c r="N598" s="166" t="s">
        <v>470</v>
      </c>
      <c r="O598" s="167"/>
      <c r="P598" s="168"/>
      <c r="Q598" s="80" t="s">
        <v>5</v>
      </c>
      <c r="R598" s="71" t="s">
        <v>568</v>
      </c>
      <c r="S598" s="66" t="s">
        <v>415</v>
      </c>
      <c r="T598" s="69" t="s">
        <v>843</v>
      </c>
      <c r="U598" s="33">
        <v>800</v>
      </c>
      <c r="V598" s="73">
        <v>0</v>
      </c>
      <c r="W598" s="68" t="s">
        <v>29</v>
      </c>
      <c r="X598" s="80" t="s">
        <v>5</v>
      </c>
      <c r="Y598" s="71" t="s">
        <v>569</v>
      </c>
      <c r="Z598" s="66" t="s">
        <v>421</v>
      </c>
      <c r="AA598" s="69" t="s">
        <v>849</v>
      </c>
      <c r="AB598" s="166">
        <v>3100</v>
      </c>
      <c r="AC598" s="73">
        <v>0</v>
      </c>
      <c r="AD598" s="68" t="s">
        <v>29</v>
      </c>
      <c r="AE598" s="80" t="s">
        <v>5</v>
      </c>
      <c r="AF598" s="71" t="s">
        <v>505</v>
      </c>
      <c r="AG598" s="66" t="s">
        <v>420</v>
      </c>
      <c r="AH598" s="69" t="s">
        <v>1304</v>
      </c>
      <c r="AI598" s="33">
        <v>100</v>
      </c>
      <c r="AJ598" s="73">
        <v>0</v>
      </c>
      <c r="AK598" s="68"/>
      <c r="AL598" s="80"/>
      <c r="AM598" s="71" t="s">
        <v>31</v>
      </c>
      <c r="AN598" s="66" t="s">
        <v>406</v>
      </c>
      <c r="AO598" s="74" t="s">
        <v>908</v>
      </c>
      <c r="AP598" s="33" t="s">
        <v>470</v>
      </c>
      <c r="AQ598" s="63"/>
      <c r="AR598" s="75"/>
      <c r="AT598" s="90"/>
      <c r="AU598" s="90"/>
      <c r="AW598" s="118"/>
      <c r="AX598" s="119"/>
      <c r="AY598" s="120"/>
      <c r="AZ598" s="121"/>
      <c r="BA598" s="122"/>
      <c r="BB598" s="123"/>
      <c r="BC598" s="124"/>
      <c r="BD598" s="113"/>
      <c r="BE598" s="118"/>
      <c r="BF598" s="119"/>
      <c r="BG598" s="120"/>
      <c r="BH598" s="121"/>
      <c r="BI598" s="122"/>
      <c r="BJ598" s="123"/>
      <c r="BK598" s="121"/>
      <c r="BL598" s="124">
        <f>IF(COUNTIF(AC597,{"&gt;0","&lt;0"}),0,COUNTIF(AJ598,{"&gt;0","&lt;0"}))</f>
        <v>0</v>
      </c>
    </row>
    <row r="599" spans="1:64" ht="29.1" customHeight="1">
      <c r="A599" t="s">
        <v>967</v>
      </c>
      <c r="B599" s="16"/>
      <c r="C599" s="80"/>
      <c r="D599" s="71" t="s">
        <v>31</v>
      </c>
      <c r="E599" s="165" t="s">
        <v>1124</v>
      </c>
      <c r="F599" s="178" t="s">
        <v>1125</v>
      </c>
      <c r="G599" s="166" t="s">
        <v>470</v>
      </c>
      <c r="H599" s="167"/>
      <c r="I599" s="168"/>
      <c r="J599" s="164"/>
      <c r="K599" s="133" t="s">
        <v>31</v>
      </c>
      <c r="L599" s="165" t="s">
        <v>411</v>
      </c>
      <c r="M599" s="74" t="s">
        <v>906</v>
      </c>
      <c r="N599" s="166" t="s">
        <v>470</v>
      </c>
      <c r="O599" s="167"/>
      <c r="P599" s="168"/>
      <c r="Q599" s="80" t="s">
        <v>5</v>
      </c>
      <c r="R599" s="71" t="s">
        <v>568</v>
      </c>
      <c r="S599" s="66" t="s">
        <v>416</v>
      </c>
      <c r="T599" s="69" t="s">
        <v>848</v>
      </c>
      <c r="U599" s="33">
        <v>250</v>
      </c>
      <c r="V599" s="73">
        <v>0</v>
      </c>
      <c r="W599" s="68" t="s">
        <v>29</v>
      </c>
      <c r="X599" s="80" t="s">
        <v>5</v>
      </c>
      <c r="Y599" s="71" t="s">
        <v>569</v>
      </c>
      <c r="Z599" s="66" t="s">
        <v>411</v>
      </c>
      <c r="AA599" s="69" t="s">
        <v>842</v>
      </c>
      <c r="AB599" s="166">
        <v>1650</v>
      </c>
      <c r="AC599" s="73">
        <v>0</v>
      </c>
      <c r="AD599" s="68" t="s">
        <v>29</v>
      </c>
      <c r="AE599" s="80" t="s">
        <v>5</v>
      </c>
      <c r="AF599" s="71" t="s">
        <v>505</v>
      </c>
      <c r="AG599" s="66" t="s">
        <v>421</v>
      </c>
      <c r="AH599" s="69" t="s">
        <v>1305</v>
      </c>
      <c r="AI599" s="33">
        <v>150</v>
      </c>
      <c r="AJ599" s="73">
        <v>0</v>
      </c>
      <c r="AK599" s="68"/>
      <c r="AL599" s="80"/>
      <c r="AM599" s="71" t="s">
        <v>31</v>
      </c>
      <c r="AN599" s="66" t="s">
        <v>407</v>
      </c>
      <c r="AO599" s="74" t="s">
        <v>909</v>
      </c>
      <c r="AP599" s="33" t="s">
        <v>470</v>
      </c>
      <c r="AQ599" s="63"/>
      <c r="AR599" s="75"/>
      <c r="AT599" s="90"/>
      <c r="AU599" s="90"/>
      <c r="AW599" s="118"/>
      <c r="AX599" s="119"/>
      <c r="AY599" s="120"/>
      <c r="AZ599" s="121"/>
      <c r="BA599" s="122"/>
      <c r="BB599" s="123"/>
      <c r="BC599" s="124"/>
      <c r="BD599" s="113"/>
      <c r="BE599" s="118"/>
      <c r="BF599" s="119"/>
      <c r="BG599" s="120"/>
      <c r="BH599" s="121"/>
      <c r="BI599" s="122"/>
      <c r="BJ599" s="123"/>
      <c r="BK599" s="121"/>
      <c r="BL599" s="124">
        <f>IF(COUNTIF(AC598,{"&gt;0","&lt;0"}),0,COUNTIF(AJ599,{"&gt;0","&lt;0"}))</f>
        <v>0</v>
      </c>
    </row>
    <row r="600" spans="1:64" ht="29.1" customHeight="1">
      <c r="A600" t="s">
        <v>967</v>
      </c>
      <c r="B600" s="16"/>
      <c r="C600" s="80"/>
      <c r="D600" s="71" t="s">
        <v>31</v>
      </c>
      <c r="E600" s="165" t="s">
        <v>420</v>
      </c>
      <c r="F600" s="74" t="s">
        <v>1169</v>
      </c>
      <c r="G600" s="166" t="s">
        <v>470</v>
      </c>
      <c r="H600" s="167"/>
      <c r="I600" s="168"/>
      <c r="J600" s="164"/>
      <c r="K600" s="133" t="s">
        <v>31</v>
      </c>
      <c r="L600" s="165" t="s">
        <v>405</v>
      </c>
      <c r="M600" s="74" t="s">
        <v>907</v>
      </c>
      <c r="N600" s="166" t="s">
        <v>470</v>
      </c>
      <c r="O600" s="167"/>
      <c r="P600" s="168"/>
      <c r="Q600" s="80" t="s">
        <v>5</v>
      </c>
      <c r="R600" s="71" t="s">
        <v>568</v>
      </c>
      <c r="S600" s="66" t="s">
        <v>417</v>
      </c>
      <c r="T600" s="69" t="s">
        <v>1267</v>
      </c>
      <c r="U600" s="33">
        <v>350</v>
      </c>
      <c r="V600" s="73">
        <v>0</v>
      </c>
      <c r="W600" s="68" t="s">
        <v>29</v>
      </c>
      <c r="X600" s="80" t="s">
        <v>5</v>
      </c>
      <c r="Y600" s="71" t="s">
        <v>569</v>
      </c>
      <c r="Z600" s="66" t="s">
        <v>405</v>
      </c>
      <c r="AA600" s="69" t="s">
        <v>850</v>
      </c>
      <c r="AB600" s="166">
        <v>2150</v>
      </c>
      <c r="AC600" s="73">
        <v>0</v>
      </c>
      <c r="AD600" s="68" t="s">
        <v>29</v>
      </c>
      <c r="AE600" s="80" t="s">
        <v>5</v>
      </c>
      <c r="AF600" s="71" t="s">
        <v>505</v>
      </c>
      <c r="AG600" s="66" t="s">
        <v>411</v>
      </c>
      <c r="AH600" s="69" t="s">
        <v>906</v>
      </c>
      <c r="AI600" s="33">
        <v>100</v>
      </c>
      <c r="AJ600" s="73">
        <v>0</v>
      </c>
      <c r="AK600" s="68" t="s">
        <v>29</v>
      </c>
      <c r="AL600" s="80"/>
      <c r="AM600" s="71" t="s">
        <v>31</v>
      </c>
      <c r="AN600" s="66" t="s">
        <v>408</v>
      </c>
      <c r="AO600" s="74" t="s">
        <v>910</v>
      </c>
      <c r="AP600" s="33" t="s">
        <v>470</v>
      </c>
      <c r="AQ600" s="63"/>
      <c r="AR600" s="75"/>
      <c r="AT600" s="90"/>
      <c r="AU600" s="90"/>
      <c r="AW600" s="118"/>
      <c r="AX600" s="119"/>
      <c r="AY600" s="120"/>
      <c r="AZ600" s="121"/>
      <c r="BA600" s="122"/>
      <c r="BB600" s="123"/>
      <c r="BC600" s="124"/>
      <c r="BD600" s="113"/>
      <c r="BE600" s="118"/>
      <c r="BF600" s="119"/>
      <c r="BG600" s="120"/>
      <c r="BH600" s="121"/>
      <c r="BI600" s="122"/>
      <c r="BJ600" s="123"/>
      <c r="BK600" s="121"/>
      <c r="BL600" s="124">
        <f>IF(COUNTIF(AC599,{"&gt;0","&lt;0"}),0,COUNTIF(AJ600,{"&gt;0","&lt;0"}))</f>
        <v>0</v>
      </c>
    </row>
    <row r="601" spans="1:64" ht="29.1" customHeight="1">
      <c r="A601" t="s">
        <v>967</v>
      </c>
      <c r="B601" s="16"/>
      <c r="C601" s="80"/>
      <c r="D601" s="71" t="s">
        <v>31</v>
      </c>
      <c r="E601" s="165" t="s">
        <v>421</v>
      </c>
      <c r="F601" s="74" t="s">
        <v>1170</v>
      </c>
      <c r="G601" s="166" t="s">
        <v>470</v>
      </c>
      <c r="H601" s="167"/>
      <c r="I601" s="168"/>
      <c r="J601" s="164"/>
      <c r="K601" s="133" t="s">
        <v>31</v>
      </c>
      <c r="L601" s="165" t="s">
        <v>406</v>
      </c>
      <c r="M601" s="74" t="s">
        <v>908</v>
      </c>
      <c r="N601" s="166" t="s">
        <v>470</v>
      </c>
      <c r="O601" s="167"/>
      <c r="P601" s="168"/>
      <c r="Q601" s="80"/>
      <c r="R601" s="71" t="s">
        <v>31</v>
      </c>
      <c r="S601" s="66" t="s">
        <v>405</v>
      </c>
      <c r="T601" s="74" t="s">
        <v>907</v>
      </c>
      <c r="U601" s="33" t="s">
        <v>470</v>
      </c>
      <c r="V601" s="63"/>
      <c r="W601" s="75"/>
      <c r="X601" s="80" t="s">
        <v>5</v>
      </c>
      <c r="Y601" s="71" t="s">
        <v>569</v>
      </c>
      <c r="Z601" s="66" t="s">
        <v>406</v>
      </c>
      <c r="AA601" s="84" t="s">
        <v>1148</v>
      </c>
      <c r="AB601" s="166">
        <v>1700</v>
      </c>
      <c r="AC601" s="73">
        <v>0</v>
      </c>
      <c r="AD601" s="68" t="s">
        <v>29</v>
      </c>
      <c r="AE601" s="80"/>
      <c r="AF601" s="71" t="s">
        <v>31</v>
      </c>
      <c r="AG601" s="66" t="s">
        <v>405</v>
      </c>
      <c r="AH601" s="74" t="s">
        <v>907</v>
      </c>
      <c r="AI601" s="33" t="s">
        <v>470</v>
      </c>
      <c r="AJ601" s="63"/>
      <c r="AK601" s="75"/>
      <c r="AL601" s="80"/>
      <c r="AM601" s="71" t="s">
        <v>31</v>
      </c>
      <c r="AN601" s="66" t="s">
        <v>409</v>
      </c>
      <c r="AO601" s="74" t="s">
        <v>911</v>
      </c>
      <c r="AP601" s="33" t="s">
        <v>470</v>
      </c>
      <c r="AQ601" s="63"/>
      <c r="AR601" s="75"/>
      <c r="AT601" s="90"/>
      <c r="AU601" s="90"/>
      <c r="AW601" s="118"/>
      <c r="AX601" s="119"/>
      <c r="AY601" s="120"/>
      <c r="AZ601" s="121"/>
      <c r="BA601" s="122"/>
      <c r="BB601" s="123"/>
      <c r="BC601" s="124"/>
      <c r="BD601" s="113"/>
      <c r="BE601" s="118"/>
      <c r="BF601" s="119"/>
      <c r="BG601" s="120"/>
      <c r="BH601" s="121"/>
      <c r="BI601" s="122"/>
      <c r="BJ601" s="123"/>
      <c r="BK601" s="121"/>
      <c r="BL601" s="124"/>
    </row>
    <row r="602" spans="1:64" ht="29.1" customHeight="1">
      <c r="A602" t="s">
        <v>967</v>
      </c>
      <c r="B602" s="16"/>
      <c r="C602" s="80"/>
      <c r="D602" s="71" t="s">
        <v>31</v>
      </c>
      <c r="E602" s="165" t="s">
        <v>411</v>
      </c>
      <c r="F602" s="74" t="s">
        <v>906</v>
      </c>
      <c r="G602" s="166" t="s">
        <v>470</v>
      </c>
      <c r="H602" s="167"/>
      <c r="I602" s="168"/>
      <c r="J602" s="164"/>
      <c r="K602" s="133" t="s">
        <v>31</v>
      </c>
      <c r="L602" s="165" t="s">
        <v>407</v>
      </c>
      <c r="M602" s="74" t="s">
        <v>909</v>
      </c>
      <c r="N602" s="166" t="s">
        <v>470</v>
      </c>
      <c r="O602" s="167"/>
      <c r="P602" s="168"/>
      <c r="Q602" s="80"/>
      <c r="R602" s="71" t="s">
        <v>31</v>
      </c>
      <c r="S602" s="66" t="s">
        <v>406</v>
      </c>
      <c r="T602" s="74" t="s">
        <v>908</v>
      </c>
      <c r="U602" s="33" t="s">
        <v>470</v>
      </c>
      <c r="V602" s="63"/>
      <c r="W602" s="75"/>
      <c r="X602" s="80" t="s">
        <v>5</v>
      </c>
      <c r="Y602" s="71" t="s">
        <v>569</v>
      </c>
      <c r="Z602" s="66" t="s">
        <v>407</v>
      </c>
      <c r="AA602" s="69" t="s">
        <v>851</v>
      </c>
      <c r="AB602" s="166">
        <v>1200</v>
      </c>
      <c r="AC602" s="73">
        <v>0</v>
      </c>
      <c r="AD602" s="68" t="s">
        <v>29</v>
      </c>
      <c r="AE602" s="80"/>
      <c r="AF602" s="71" t="s">
        <v>31</v>
      </c>
      <c r="AG602" s="66" t="s">
        <v>406</v>
      </c>
      <c r="AH602" s="74" t="s">
        <v>908</v>
      </c>
      <c r="AI602" s="33" t="s">
        <v>470</v>
      </c>
      <c r="AJ602" s="63"/>
      <c r="AK602" s="75"/>
      <c r="AL602" s="80"/>
      <c r="AM602" s="71" t="s">
        <v>31</v>
      </c>
      <c r="AN602" s="66" t="s">
        <v>410</v>
      </c>
      <c r="AO602" s="74" t="s">
        <v>912</v>
      </c>
      <c r="AP602" s="33" t="s">
        <v>470</v>
      </c>
      <c r="AQ602" s="63"/>
      <c r="AR602" s="75"/>
      <c r="AT602" s="90"/>
      <c r="AU602" s="90"/>
      <c r="AW602" s="118"/>
      <c r="AX602" s="119"/>
      <c r="AY602" s="120"/>
      <c r="AZ602" s="121"/>
      <c r="BA602" s="122"/>
      <c r="BB602" s="123"/>
      <c r="BC602" s="124"/>
      <c r="BD602" s="113"/>
      <c r="BE602" s="118"/>
      <c r="BF602" s="119"/>
      <c r="BG602" s="120"/>
      <c r="BH602" s="121"/>
      <c r="BI602" s="122"/>
      <c r="BJ602" s="123"/>
      <c r="BK602" s="121"/>
      <c r="BL602" s="124"/>
    </row>
    <row r="603" spans="1:64" ht="29.1" customHeight="1">
      <c r="A603" t="s">
        <v>967</v>
      </c>
      <c r="B603" s="16"/>
      <c r="C603" s="80"/>
      <c r="D603" s="71" t="s">
        <v>31</v>
      </c>
      <c r="E603" s="165" t="s">
        <v>405</v>
      </c>
      <c r="F603" s="74" t="s">
        <v>907</v>
      </c>
      <c r="G603" s="166" t="s">
        <v>470</v>
      </c>
      <c r="H603" s="167"/>
      <c r="I603" s="168"/>
      <c r="J603" s="164"/>
      <c r="K603" s="133" t="s">
        <v>31</v>
      </c>
      <c r="L603" s="165" t="s">
        <v>408</v>
      </c>
      <c r="M603" s="74" t="s">
        <v>910</v>
      </c>
      <c r="N603" s="166" t="s">
        <v>470</v>
      </c>
      <c r="O603" s="167"/>
      <c r="P603" s="168"/>
      <c r="Q603" s="80"/>
      <c r="R603" s="71" t="s">
        <v>31</v>
      </c>
      <c r="S603" s="66" t="s">
        <v>408</v>
      </c>
      <c r="T603" s="74" t="s">
        <v>910</v>
      </c>
      <c r="U603" s="33" t="s">
        <v>470</v>
      </c>
      <c r="V603" s="63"/>
      <c r="W603" s="75"/>
      <c r="X603" s="80" t="s">
        <v>5</v>
      </c>
      <c r="Y603" s="71" t="s">
        <v>569</v>
      </c>
      <c r="Z603" s="66" t="s">
        <v>408</v>
      </c>
      <c r="AA603" s="69" t="s">
        <v>852</v>
      </c>
      <c r="AB603" s="166">
        <v>300</v>
      </c>
      <c r="AC603" s="73">
        <v>0</v>
      </c>
      <c r="AD603" s="68" t="s">
        <v>29</v>
      </c>
      <c r="AE603" s="80"/>
      <c r="AF603" s="71" t="s">
        <v>31</v>
      </c>
      <c r="AG603" s="66" t="s">
        <v>407</v>
      </c>
      <c r="AH603" s="74" t="s">
        <v>909</v>
      </c>
      <c r="AI603" s="33" t="s">
        <v>470</v>
      </c>
      <c r="AJ603" s="63"/>
      <c r="AK603" s="75"/>
      <c r="AL603" s="80"/>
      <c r="AM603" s="71"/>
      <c r="AN603" s="66"/>
      <c r="AO603" s="69"/>
      <c r="AP603" s="33"/>
      <c r="AQ603" s="63"/>
      <c r="AR603" s="75"/>
      <c r="AT603" s="90"/>
      <c r="AU603" s="90"/>
      <c r="AW603" s="118"/>
      <c r="AX603" s="119"/>
      <c r="AY603" s="120"/>
      <c r="AZ603" s="121"/>
      <c r="BA603" s="122"/>
      <c r="BB603" s="123"/>
      <c r="BC603" s="124"/>
      <c r="BD603" s="113"/>
      <c r="BE603" s="118"/>
      <c r="BF603" s="119"/>
      <c r="BG603" s="120"/>
      <c r="BH603" s="121"/>
      <c r="BI603" s="122"/>
      <c r="BJ603" s="123"/>
      <c r="BK603" s="121"/>
      <c r="BL603" s="124"/>
    </row>
    <row r="604" spans="1:64" ht="29.1" customHeight="1">
      <c r="A604" t="s">
        <v>967</v>
      </c>
      <c r="B604" s="16"/>
      <c r="C604" s="80"/>
      <c r="D604" s="71" t="s">
        <v>31</v>
      </c>
      <c r="E604" s="165" t="s">
        <v>406</v>
      </c>
      <c r="F604" s="74" t="s">
        <v>908</v>
      </c>
      <c r="G604" s="166" t="s">
        <v>470</v>
      </c>
      <c r="H604" s="167"/>
      <c r="I604" s="168"/>
      <c r="J604" s="164"/>
      <c r="K604" s="133" t="s">
        <v>31</v>
      </c>
      <c r="L604" s="165" t="s">
        <v>409</v>
      </c>
      <c r="M604" s="74" t="s">
        <v>911</v>
      </c>
      <c r="N604" s="166" t="s">
        <v>470</v>
      </c>
      <c r="O604" s="167"/>
      <c r="P604" s="168"/>
      <c r="Q604" s="80"/>
      <c r="R604" s="71" t="s">
        <v>31</v>
      </c>
      <c r="S604" s="66" t="s">
        <v>409</v>
      </c>
      <c r="T604" s="74" t="s">
        <v>911</v>
      </c>
      <c r="U604" s="33" t="s">
        <v>470</v>
      </c>
      <c r="V604" s="63"/>
      <c r="W604" s="75"/>
      <c r="X604" s="80" t="s">
        <v>5</v>
      </c>
      <c r="Y604" s="71" t="s">
        <v>569</v>
      </c>
      <c r="Z604" s="66" t="s">
        <v>409</v>
      </c>
      <c r="AA604" s="69" t="s">
        <v>853</v>
      </c>
      <c r="AB604" s="166">
        <v>550</v>
      </c>
      <c r="AC604" s="73">
        <v>0</v>
      </c>
      <c r="AD604" s="68" t="s">
        <v>29</v>
      </c>
      <c r="AE604" s="80"/>
      <c r="AF604" s="71" t="s">
        <v>31</v>
      </c>
      <c r="AG604" s="66" t="s">
        <v>408</v>
      </c>
      <c r="AH604" s="74" t="s">
        <v>910</v>
      </c>
      <c r="AI604" s="33" t="s">
        <v>470</v>
      </c>
      <c r="AJ604" s="63"/>
      <c r="AK604" s="75"/>
      <c r="AL604" s="80"/>
      <c r="AM604" s="71"/>
      <c r="AN604" s="66"/>
      <c r="AO604" s="69"/>
      <c r="AP604" s="33"/>
      <c r="AQ604" s="63"/>
      <c r="AR604" s="75"/>
      <c r="AT604" s="90"/>
      <c r="AU604" s="90"/>
      <c r="AW604" s="118"/>
      <c r="AX604" s="119"/>
      <c r="AY604" s="120"/>
      <c r="AZ604" s="121"/>
      <c r="BA604" s="122"/>
      <c r="BB604" s="123"/>
      <c r="BC604" s="124"/>
      <c r="BD604" s="113"/>
      <c r="BE604" s="118"/>
      <c r="BF604" s="119"/>
      <c r="BG604" s="120"/>
      <c r="BH604" s="121"/>
      <c r="BI604" s="122"/>
      <c r="BJ604" s="123"/>
      <c r="BK604" s="121"/>
      <c r="BL604" s="124"/>
    </row>
    <row r="605" spans="1:64" ht="29.1" customHeight="1">
      <c r="A605" t="s">
        <v>967</v>
      </c>
      <c r="B605" s="16"/>
      <c r="C605" s="80"/>
      <c r="D605" s="71" t="s">
        <v>31</v>
      </c>
      <c r="E605" s="165" t="s">
        <v>407</v>
      </c>
      <c r="F605" s="74" t="s">
        <v>909</v>
      </c>
      <c r="G605" s="166" t="s">
        <v>470</v>
      </c>
      <c r="H605" s="167"/>
      <c r="I605" s="168"/>
      <c r="J605" s="164"/>
      <c r="K605" s="133" t="s">
        <v>31</v>
      </c>
      <c r="L605" s="165" t="s">
        <v>410</v>
      </c>
      <c r="M605" s="74" t="s">
        <v>912</v>
      </c>
      <c r="N605" s="166" t="s">
        <v>470</v>
      </c>
      <c r="O605" s="167"/>
      <c r="P605" s="168"/>
      <c r="Q605" s="80"/>
      <c r="R605" s="71" t="s">
        <v>31</v>
      </c>
      <c r="S605" s="66" t="s">
        <v>410</v>
      </c>
      <c r="T605" s="74" t="s">
        <v>912</v>
      </c>
      <c r="U605" s="33" t="s">
        <v>470</v>
      </c>
      <c r="V605" s="63"/>
      <c r="W605" s="75"/>
      <c r="X605" s="80" t="s">
        <v>5</v>
      </c>
      <c r="Y605" s="71" t="s">
        <v>569</v>
      </c>
      <c r="Z605" s="66" t="s">
        <v>410</v>
      </c>
      <c r="AA605" s="84" t="s">
        <v>1173</v>
      </c>
      <c r="AB605" s="166">
        <v>1500</v>
      </c>
      <c r="AC605" s="73">
        <v>0</v>
      </c>
      <c r="AD605" s="68" t="s">
        <v>29</v>
      </c>
      <c r="AE605" s="80"/>
      <c r="AF605" s="71" t="s">
        <v>31</v>
      </c>
      <c r="AG605" s="66" t="s">
        <v>409</v>
      </c>
      <c r="AH605" s="74" t="s">
        <v>911</v>
      </c>
      <c r="AI605" s="33" t="s">
        <v>470</v>
      </c>
      <c r="AJ605" s="63"/>
      <c r="AK605" s="75"/>
      <c r="AL605" s="80"/>
      <c r="AM605" s="71"/>
      <c r="AN605" s="66"/>
      <c r="AO605" s="69"/>
      <c r="AP605" s="33"/>
      <c r="AQ605" s="63"/>
      <c r="AR605" s="75"/>
      <c r="AT605" s="90"/>
      <c r="AU605" s="90"/>
      <c r="AW605" s="118"/>
      <c r="AX605" s="119"/>
      <c r="AY605" s="120"/>
      <c r="AZ605" s="121"/>
      <c r="BA605" s="122"/>
      <c r="BB605" s="123"/>
      <c r="BC605" s="124"/>
      <c r="BD605" s="113"/>
      <c r="BE605" s="118"/>
      <c r="BF605" s="119"/>
      <c r="BG605" s="120"/>
      <c r="BH605" s="121"/>
      <c r="BI605" s="122"/>
      <c r="BJ605" s="123"/>
      <c r="BK605" s="121"/>
      <c r="BL605" s="124"/>
    </row>
    <row r="606" spans="1:64" ht="29.1" customHeight="1">
      <c r="A606" t="s">
        <v>967</v>
      </c>
      <c r="B606" s="16"/>
      <c r="C606" s="80"/>
      <c r="D606" s="71" t="s">
        <v>31</v>
      </c>
      <c r="E606" s="165" t="s">
        <v>408</v>
      </c>
      <c r="F606" s="74" t="s">
        <v>910</v>
      </c>
      <c r="G606" s="166" t="s">
        <v>470</v>
      </c>
      <c r="H606" s="167"/>
      <c r="I606" s="168"/>
      <c r="J606" s="164"/>
      <c r="K606" s="133"/>
      <c r="L606" s="165"/>
      <c r="M606" s="74"/>
      <c r="N606" s="166"/>
      <c r="O606" s="167"/>
      <c r="P606" s="168"/>
      <c r="Q606" s="80"/>
      <c r="R606" s="71"/>
      <c r="S606" s="66"/>
      <c r="T606" s="69"/>
      <c r="U606" s="33"/>
      <c r="V606" s="63"/>
      <c r="W606" s="75"/>
      <c r="X606" s="80"/>
      <c r="Y606" s="71"/>
      <c r="Z606" s="66"/>
      <c r="AA606" s="69"/>
      <c r="AB606" s="33"/>
      <c r="AC606" s="63"/>
      <c r="AD606" s="75"/>
      <c r="AE606" s="80"/>
      <c r="AF606" s="71" t="s">
        <v>31</v>
      </c>
      <c r="AG606" s="66" t="s">
        <v>410</v>
      </c>
      <c r="AH606" s="74" t="s">
        <v>912</v>
      </c>
      <c r="AI606" s="33" t="s">
        <v>470</v>
      </c>
      <c r="AJ606" s="63"/>
      <c r="AK606" s="75"/>
      <c r="AL606" s="80"/>
      <c r="AM606" s="71"/>
      <c r="AN606" s="66"/>
      <c r="AO606" s="69"/>
      <c r="AP606" s="33"/>
      <c r="AQ606" s="63"/>
      <c r="AR606" s="75"/>
      <c r="AT606" s="90"/>
      <c r="AU606" s="90"/>
      <c r="AW606" s="118"/>
      <c r="AX606" s="119"/>
      <c r="AY606" s="120"/>
      <c r="AZ606" s="121"/>
      <c r="BA606" s="122"/>
      <c r="BB606" s="123"/>
      <c r="BC606" s="124"/>
      <c r="BD606" s="113"/>
      <c r="BE606" s="118"/>
      <c r="BF606" s="119"/>
      <c r="BG606" s="120"/>
      <c r="BH606" s="121"/>
      <c r="BI606" s="122"/>
      <c r="BJ606" s="123"/>
      <c r="BK606" s="121"/>
      <c r="BL606" s="124"/>
    </row>
    <row r="607" spans="1:64" ht="29.1" customHeight="1">
      <c r="A607" t="s">
        <v>967</v>
      </c>
      <c r="B607" s="16"/>
      <c r="C607" s="80"/>
      <c r="D607" s="71" t="s">
        <v>31</v>
      </c>
      <c r="E607" s="165" t="s">
        <v>409</v>
      </c>
      <c r="F607" s="74" t="s">
        <v>911</v>
      </c>
      <c r="G607" s="166" t="s">
        <v>470</v>
      </c>
      <c r="H607" s="167"/>
      <c r="I607" s="168"/>
      <c r="J607" s="164"/>
      <c r="K607" s="133"/>
      <c r="L607" s="165"/>
      <c r="M607" s="74"/>
      <c r="N607" s="166"/>
      <c r="O607" s="167"/>
      <c r="P607" s="168"/>
      <c r="Q607" s="80"/>
      <c r="R607" s="71"/>
      <c r="S607" s="66"/>
      <c r="T607" s="69"/>
      <c r="U607" s="33"/>
      <c r="V607" s="63"/>
      <c r="W607" s="75"/>
      <c r="X607" s="80"/>
      <c r="Y607" s="71"/>
      <c r="Z607" s="66"/>
      <c r="AA607" s="69"/>
      <c r="AB607" s="33"/>
      <c r="AC607" s="63"/>
      <c r="AD607" s="75"/>
      <c r="AE607" s="80"/>
      <c r="AF607" s="71"/>
      <c r="AG607" s="66"/>
      <c r="AH607" s="69"/>
      <c r="AI607" s="33"/>
      <c r="AJ607" s="63"/>
      <c r="AK607" s="75"/>
      <c r="AL607" s="80"/>
      <c r="AM607" s="71"/>
      <c r="AN607" s="66"/>
      <c r="AO607" s="69"/>
      <c r="AP607" s="33"/>
      <c r="AQ607" s="63"/>
      <c r="AR607" s="75"/>
      <c r="AT607" s="90"/>
      <c r="AU607" s="90"/>
      <c r="AW607" s="118"/>
      <c r="AX607" s="119"/>
      <c r="AY607" s="120"/>
      <c r="AZ607" s="121"/>
      <c r="BA607" s="122"/>
      <c r="BB607" s="123"/>
      <c r="BC607" s="124"/>
      <c r="BD607" s="113"/>
      <c r="BE607" s="118"/>
      <c r="BF607" s="119"/>
      <c r="BG607" s="120"/>
      <c r="BH607" s="121"/>
      <c r="BI607" s="122"/>
      <c r="BJ607" s="123"/>
      <c r="BK607" s="121"/>
      <c r="BL607" s="124"/>
    </row>
    <row r="608" spans="1:64" ht="29.1" customHeight="1">
      <c r="A608" t="s">
        <v>967</v>
      </c>
      <c r="B608" s="16"/>
      <c r="C608" s="80"/>
      <c r="D608" s="71" t="s">
        <v>31</v>
      </c>
      <c r="E608" s="165" t="s">
        <v>410</v>
      </c>
      <c r="F608" s="74" t="s">
        <v>912</v>
      </c>
      <c r="G608" s="166" t="s">
        <v>470</v>
      </c>
      <c r="H608" s="167"/>
      <c r="I608" s="168"/>
      <c r="J608" s="80"/>
      <c r="K608" s="71"/>
      <c r="L608" s="66"/>
      <c r="M608" s="69"/>
      <c r="N608" s="33"/>
      <c r="O608" s="63"/>
      <c r="P608" s="75"/>
      <c r="Q608" s="80"/>
      <c r="R608" s="71"/>
      <c r="S608" s="66"/>
      <c r="T608" s="69"/>
      <c r="U608" s="33"/>
      <c r="V608" s="63"/>
      <c r="W608" s="75"/>
      <c r="X608" s="80"/>
      <c r="Y608" s="71"/>
      <c r="Z608" s="66"/>
      <c r="AA608" s="69"/>
      <c r="AB608" s="33"/>
      <c r="AC608" s="63"/>
      <c r="AD608" s="75"/>
      <c r="AE608" s="80"/>
      <c r="AF608" s="71"/>
      <c r="AG608" s="66"/>
      <c r="AH608" s="69"/>
      <c r="AI608" s="33"/>
      <c r="AJ608" s="63"/>
      <c r="AK608" s="75"/>
      <c r="AL608" s="80"/>
      <c r="AM608" s="71"/>
      <c r="AN608" s="66"/>
      <c r="AO608" s="69"/>
      <c r="AP608" s="33"/>
      <c r="AQ608" s="63"/>
      <c r="AR608" s="75"/>
      <c r="AT608" s="90"/>
      <c r="AU608" s="90"/>
      <c r="AW608" s="118"/>
      <c r="AX608" s="119"/>
      <c r="AY608" s="120"/>
      <c r="AZ608" s="121"/>
      <c r="BA608" s="122"/>
      <c r="BB608" s="123"/>
      <c r="BC608" s="124"/>
      <c r="BD608" s="113"/>
      <c r="BE608" s="118"/>
      <c r="BF608" s="119"/>
      <c r="BG608" s="120"/>
      <c r="BH608" s="121"/>
      <c r="BI608" s="122"/>
      <c r="BJ608" s="123"/>
      <c r="BK608" s="121"/>
      <c r="BL608" s="124"/>
    </row>
    <row r="609" spans="1:64" ht="29.1" customHeight="1">
      <c r="A609" t="s">
        <v>967</v>
      </c>
      <c r="B609" s="16"/>
      <c r="C609" s="80"/>
      <c r="D609" s="71"/>
      <c r="E609" s="66"/>
      <c r="F609" s="69"/>
      <c r="G609" s="33"/>
      <c r="H609" s="63"/>
      <c r="I609" s="75"/>
      <c r="J609" s="80"/>
      <c r="K609" s="71"/>
      <c r="L609" s="66"/>
      <c r="M609" s="69"/>
      <c r="N609" s="33"/>
      <c r="O609" s="63"/>
      <c r="P609" s="75"/>
      <c r="Q609" s="80"/>
      <c r="R609" s="71"/>
      <c r="S609" s="66"/>
      <c r="T609" s="69"/>
      <c r="U609" s="33"/>
      <c r="V609" s="63"/>
      <c r="W609" s="75"/>
      <c r="X609" s="80"/>
      <c r="Y609" s="71"/>
      <c r="Z609" s="66"/>
      <c r="AA609" s="69"/>
      <c r="AB609" s="33"/>
      <c r="AC609" s="63"/>
      <c r="AD609" s="75"/>
      <c r="AE609" s="80"/>
      <c r="AF609" s="71"/>
      <c r="AG609" s="66"/>
      <c r="AH609" s="69"/>
      <c r="AI609" s="33"/>
      <c r="AJ609" s="63"/>
      <c r="AK609" s="75"/>
      <c r="AL609" s="80"/>
      <c r="AM609" s="71"/>
      <c r="AN609" s="66"/>
      <c r="AO609" s="69"/>
      <c r="AP609" s="33"/>
      <c r="AQ609" s="63"/>
      <c r="AR609" s="75"/>
      <c r="AT609" s="90"/>
      <c r="AU609" s="90"/>
      <c r="AW609" s="118"/>
      <c r="AX609" s="119"/>
      <c r="AY609" s="120"/>
      <c r="AZ609" s="121"/>
      <c r="BA609" s="122"/>
      <c r="BB609" s="123"/>
      <c r="BC609" s="124"/>
      <c r="BD609" s="113"/>
      <c r="BE609" s="118"/>
      <c r="BF609" s="119"/>
      <c r="BG609" s="120"/>
      <c r="BH609" s="121"/>
      <c r="BI609" s="122"/>
      <c r="BJ609" s="123"/>
      <c r="BK609" s="121"/>
      <c r="BL609" s="124"/>
    </row>
    <row r="610" spans="1:64" ht="29.1" customHeight="1">
      <c r="A610" t="s">
        <v>967</v>
      </c>
      <c r="B610" s="34">
        <f>SUM(G610,N610,U610,AB610,AI610,AP610)</f>
        <v>25150</v>
      </c>
      <c r="C610" s="80"/>
      <c r="D610" s="71"/>
      <c r="E610" s="66"/>
      <c r="F610" s="32" t="s">
        <v>68</v>
      </c>
      <c r="G610" s="33">
        <f>SUM(G595:G608)</f>
        <v>0</v>
      </c>
      <c r="H610" s="262">
        <f>SUM(H595:H608)</f>
        <v>0</v>
      </c>
      <c r="I610" s="263"/>
      <c r="J610" s="80"/>
      <c r="K610" s="71"/>
      <c r="L610" s="66"/>
      <c r="M610" s="32" t="s">
        <v>68</v>
      </c>
      <c r="N610" s="33">
        <f>SUM(N595:N608)</f>
        <v>0</v>
      </c>
      <c r="O610" s="262">
        <f>SUM(O595:O608)</f>
        <v>0</v>
      </c>
      <c r="P610" s="263"/>
      <c r="Q610" s="80"/>
      <c r="R610" s="71"/>
      <c r="S610" s="66"/>
      <c r="T610" s="32" t="s">
        <v>68</v>
      </c>
      <c r="U610" s="33">
        <f>SUM(U595:U608)</f>
        <v>3500</v>
      </c>
      <c r="V610" s="262">
        <f>SUM(V595:V608)</f>
        <v>0</v>
      </c>
      <c r="W610" s="263"/>
      <c r="X610" s="80"/>
      <c r="Y610" s="71"/>
      <c r="Z610" s="66"/>
      <c r="AA610" s="32" t="s">
        <v>68</v>
      </c>
      <c r="AB610" s="33">
        <f>SUM(AB595:AB608)</f>
        <v>20100</v>
      </c>
      <c r="AC610" s="262">
        <f>SUM(AC595:AC608)</f>
        <v>0</v>
      </c>
      <c r="AD610" s="263"/>
      <c r="AE610" s="80"/>
      <c r="AF610" s="71"/>
      <c r="AG610" s="66"/>
      <c r="AH610" s="32" t="s">
        <v>68</v>
      </c>
      <c r="AI610" s="33">
        <f>SUM(AI595:AI608)</f>
        <v>700</v>
      </c>
      <c r="AJ610" s="262">
        <f>SUM(AJ595:AJ608)</f>
        <v>0</v>
      </c>
      <c r="AK610" s="263"/>
      <c r="AL610" s="80"/>
      <c r="AM610" s="71"/>
      <c r="AN610" s="66"/>
      <c r="AO610" s="32" t="s">
        <v>68</v>
      </c>
      <c r="AP610" s="33">
        <f>SUM(AP595:AP608)</f>
        <v>850</v>
      </c>
      <c r="AQ610" s="262">
        <f>SUM(AQ595:AQ608)</f>
        <v>0</v>
      </c>
      <c r="AR610" s="263"/>
      <c r="AT610" s="91"/>
      <c r="AU610" s="91">
        <f>SUM(BE610:BL610)</f>
        <v>0</v>
      </c>
      <c r="AW610" s="118"/>
      <c r="AX610" s="119"/>
      <c r="AY610" s="120"/>
      <c r="AZ610" s="121"/>
      <c r="BA610" s="122"/>
      <c r="BB610" s="123"/>
      <c r="BC610" s="124"/>
      <c r="BD610" s="113"/>
      <c r="BE610" s="118">
        <f>COUNTIF(H595:H597,{"&gt;0","&lt;0"})</f>
        <v>0</v>
      </c>
      <c r="BF610" s="119">
        <f>COUNTIF(O595:O596,{"&gt;0","&lt;0"})</f>
        <v>0</v>
      </c>
      <c r="BG610" s="120">
        <f>COUNTIF(V595:V600,{"&gt;0","&lt;0"})</f>
        <v>0</v>
      </c>
      <c r="BH610" s="121">
        <f>COUNTIF(AC595:AC608,{"&gt;0","&lt;0"})</f>
        <v>0</v>
      </c>
      <c r="BI610" s="122">
        <f>COUNTIF(AQ595,{"&gt;0","&lt;0"})</f>
        <v>0</v>
      </c>
      <c r="BJ610" s="123"/>
      <c r="BK610" s="121"/>
      <c r="BL610" s="124">
        <f>SUM(BL595:BL597)</f>
        <v>0</v>
      </c>
    </row>
    <row r="611" spans="1:64" ht="29.1" customHeight="1">
      <c r="A611" t="s">
        <v>967</v>
      </c>
      <c r="B611" s="16"/>
      <c r="C611" s="80"/>
      <c r="D611" s="71"/>
      <c r="E611" s="66"/>
      <c r="F611" s="69"/>
      <c r="G611" s="33"/>
      <c r="H611" s="63"/>
      <c r="I611" s="75"/>
      <c r="J611" s="80"/>
      <c r="K611" s="71"/>
      <c r="L611" s="66"/>
      <c r="M611" s="69"/>
      <c r="N611" s="33"/>
      <c r="O611" s="63"/>
      <c r="P611" s="75"/>
      <c r="Q611" s="80"/>
      <c r="R611" s="71"/>
      <c r="S611" s="66"/>
      <c r="T611" s="69"/>
      <c r="U611" s="33"/>
      <c r="V611" s="63"/>
      <c r="W611" s="75"/>
      <c r="X611" s="80"/>
      <c r="Y611" s="71"/>
      <c r="Z611" s="66"/>
      <c r="AA611" s="69"/>
      <c r="AB611" s="33"/>
      <c r="AC611" s="63"/>
      <c r="AD611" s="75"/>
      <c r="AE611" s="80"/>
      <c r="AF611" s="71"/>
      <c r="AG611" s="66"/>
      <c r="AH611" s="69"/>
      <c r="AI611" s="33"/>
      <c r="AJ611" s="63"/>
      <c r="AK611" s="75"/>
      <c r="AL611" s="80"/>
      <c r="AM611" s="71"/>
      <c r="AN611" s="66"/>
      <c r="AO611" s="69"/>
      <c r="AP611" s="33"/>
      <c r="AQ611" s="63"/>
      <c r="AR611" s="75"/>
      <c r="AT611" s="90"/>
      <c r="AU611" s="90"/>
      <c r="AW611" s="118"/>
      <c r="AX611" s="119"/>
      <c r="AY611" s="120"/>
      <c r="AZ611" s="121"/>
      <c r="BA611" s="122"/>
      <c r="BB611" s="123"/>
      <c r="BC611" s="124"/>
      <c r="BD611" s="113"/>
      <c r="BE611" s="118"/>
      <c r="BF611" s="119"/>
      <c r="BG611" s="120"/>
      <c r="BH611" s="121"/>
      <c r="BI611" s="122"/>
      <c r="BJ611" s="123"/>
      <c r="BK611" s="121"/>
      <c r="BL611" s="124"/>
    </row>
    <row r="612" spans="1:64" ht="29.1" customHeight="1">
      <c r="A612" t="s">
        <v>967</v>
      </c>
      <c r="B612" s="16"/>
      <c r="C612" s="80"/>
      <c r="D612" s="71"/>
      <c r="E612" s="66"/>
      <c r="F612" s="69"/>
      <c r="G612" s="33"/>
      <c r="H612" s="63"/>
      <c r="I612" s="75"/>
      <c r="J612" s="80"/>
      <c r="K612" s="71"/>
      <c r="L612" s="66"/>
      <c r="M612" s="69"/>
      <c r="N612" s="33"/>
      <c r="O612" s="63"/>
      <c r="P612" s="75"/>
      <c r="Q612" s="80"/>
      <c r="R612" s="71"/>
      <c r="S612" s="66"/>
      <c r="T612" s="69"/>
      <c r="U612" s="33"/>
      <c r="V612" s="63"/>
      <c r="W612" s="75"/>
      <c r="X612" s="80"/>
      <c r="Y612" s="71"/>
      <c r="Z612" s="66"/>
      <c r="AA612" s="69"/>
      <c r="AB612" s="33"/>
      <c r="AC612" s="63"/>
      <c r="AD612" s="75"/>
      <c r="AE612" s="80"/>
      <c r="AF612" s="71"/>
      <c r="AG612" s="66"/>
      <c r="AH612" s="69"/>
      <c r="AI612" s="33"/>
      <c r="AJ612" s="63"/>
      <c r="AK612" s="75"/>
      <c r="AL612" s="80"/>
      <c r="AM612" s="71"/>
      <c r="AN612" s="66"/>
      <c r="AO612" s="69"/>
      <c r="AP612" s="33"/>
      <c r="AQ612" s="63"/>
      <c r="AR612" s="75"/>
      <c r="AT612" s="90"/>
      <c r="AU612" s="90"/>
      <c r="AW612" s="118"/>
      <c r="AX612" s="119"/>
      <c r="AY612" s="120"/>
      <c r="AZ612" s="121"/>
      <c r="BA612" s="122"/>
      <c r="BB612" s="123"/>
      <c r="BC612" s="124"/>
      <c r="BD612" s="113"/>
      <c r="BE612" s="118"/>
      <c r="BF612" s="119"/>
      <c r="BG612" s="120"/>
      <c r="BH612" s="121"/>
      <c r="BI612" s="122"/>
      <c r="BJ612" s="123"/>
      <c r="BK612" s="121"/>
      <c r="BL612" s="124"/>
    </row>
    <row r="613" spans="1:64" ht="29.1" customHeight="1">
      <c r="A613" t="s">
        <v>967</v>
      </c>
      <c r="B613" s="14" t="s">
        <v>422</v>
      </c>
      <c r="C613" s="80"/>
      <c r="D613" s="71" t="s">
        <v>31</v>
      </c>
      <c r="E613" s="66" t="s">
        <v>424</v>
      </c>
      <c r="F613" s="74" t="s">
        <v>720</v>
      </c>
      <c r="G613" s="33" t="s">
        <v>470</v>
      </c>
      <c r="H613" s="63"/>
      <c r="I613" s="75"/>
      <c r="J613" s="80"/>
      <c r="K613" s="71" t="s">
        <v>31</v>
      </c>
      <c r="L613" s="66" t="s">
        <v>424</v>
      </c>
      <c r="M613" s="74" t="s">
        <v>720</v>
      </c>
      <c r="N613" s="33" t="s">
        <v>470</v>
      </c>
      <c r="O613" s="63"/>
      <c r="P613" s="75"/>
      <c r="Q613" s="80"/>
      <c r="R613" s="71" t="s">
        <v>31</v>
      </c>
      <c r="S613" s="66" t="s">
        <v>424</v>
      </c>
      <c r="T613" s="74" t="s">
        <v>720</v>
      </c>
      <c r="U613" s="33" t="s">
        <v>470</v>
      </c>
      <c r="V613" s="63"/>
      <c r="W613" s="75"/>
      <c r="X613" s="80" t="s">
        <v>5</v>
      </c>
      <c r="Y613" s="71" t="s">
        <v>569</v>
      </c>
      <c r="Z613" s="66" t="s">
        <v>424</v>
      </c>
      <c r="AA613" s="69" t="s">
        <v>1002</v>
      </c>
      <c r="AB613" s="33">
        <v>2450</v>
      </c>
      <c r="AC613" s="73">
        <v>0</v>
      </c>
      <c r="AD613" s="68" t="s">
        <v>29</v>
      </c>
      <c r="AE613" s="80"/>
      <c r="AF613" s="71" t="s">
        <v>31</v>
      </c>
      <c r="AG613" s="66" t="s">
        <v>424</v>
      </c>
      <c r="AH613" s="74" t="s">
        <v>720</v>
      </c>
      <c r="AI613" s="33" t="s">
        <v>470</v>
      </c>
      <c r="AJ613" s="63"/>
      <c r="AK613" s="75"/>
      <c r="AL613" s="80"/>
      <c r="AM613" s="71" t="s">
        <v>31</v>
      </c>
      <c r="AN613" s="66" t="s">
        <v>424</v>
      </c>
      <c r="AO613" s="74" t="s">
        <v>720</v>
      </c>
      <c r="AP613" s="33" t="s">
        <v>470</v>
      </c>
      <c r="AQ613" s="63"/>
      <c r="AR613" s="75"/>
      <c r="AT613" s="90"/>
      <c r="AU613" s="90"/>
      <c r="AW613" s="118"/>
      <c r="AX613" s="119"/>
      <c r="AY613" s="120"/>
      <c r="AZ613" s="121"/>
      <c r="BA613" s="122"/>
      <c r="BB613" s="123"/>
      <c r="BC613" s="124"/>
      <c r="BD613" s="113"/>
      <c r="BE613" s="118"/>
      <c r="BF613" s="119"/>
      <c r="BG613" s="120"/>
      <c r="BH613" s="121"/>
      <c r="BI613" s="122"/>
      <c r="BJ613" s="123"/>
      <c r="BK613" s="121"/>
      <c r="BL613" s="124"/>
    </row>
    <row r="614" spans="1:64" ht="29.1" customHeight="1">
      <c r="A614" t="s">
        <v>967</v>
      </c>
      <c r="B614" s="16" t="s">
        <v>423</v>
      </c>
      <c r="C614" s="80"/>
      <c r="D614" s="71" t="s">
        <v>31</v>
      </c>
      <c r="E614" s="66" t="s">
        <v>425</v>
      </c>
      <c r="F614" s="74" t="s">
        <v>721</v>
      </c>
      <c r="G614" s="33" t="s">
        <v>470</v>
      </c>
      <c r="H614" s="63"/>
      <c r="I614" s="75"/>
      <c r="J614" s="80"/>
      <c r="K614" s="71" t="s">
        <v>31</v>
      </c>
      <c r="L614" s="66" t="s">
        <v>425</v>
      </c>
      <c r="M614" s="74" t="s">
        <v>721</v>
      </c>
      <c r="N614" s="33" t="s">
        <v>470</v>
      </c>
      <c r="O614" s="63"/>
      <c r="P614" s="75"/>
      <c r="Q614" s="80"/>
      <c r="R614" s="71" t="s">
        <v>31</v>
      </c>
      <c r="S614" s="66" t="s">
        <v>425</v>
      </c>
      <c r="T614" s="74" t="s">
        <v>721</v>
      </c>
      <c r="U614" s="33" t="s">
        <v>470</v>
      </c>
      <c r="V614" s="63"/>
      <c r="W614" s="75"/>
      <c r="X614" s="80" t="s">
        <v>5</v>
      </c>
      <c r="Y614" s="71" t="s">
        <v>569</v>
      </c>
      <c r="Z614" s="66" t="s">
        <v>425</v>
      </c>
      <c r="AA614" s="69" t="s">
        <v>722</v>
      </c>
      <c r="AB614" s="33">
        <v>500</v>
      </c>
      <c r="AC614" s="73">
        <v>0</v>
      </c>
      <c r="AD614" s="68" t="s">
        <v>29</v>
      </c>
      <c r="AE614" s="80"/>
      <c r="AF614" s="71" t="s">
        <v>31</v>
      </c>
      <c r="AG614" s="66" t="s">
        <v>425</v>
      </c>
      <c r="AH614" s="74" t="s">
        <v>721</v>
      </c>
      <c r="AI614" s="33" t="s">
        <v>470</v>
      </c>
      <c r="AJ614" s="63"/>
      <c r="AK614" s="75"/>
      <c r="AL614" s="80"/>
      <c r="AM614" s="71" t="s">
        <v>31</v>
      </c>
      <c r="AN614" s="66" t="s">
        <v>425</v>
      </c>
      <c r="AO614" s="74" t="s">
        <v>721</v>
      </c>
      <c r="AP614" s="33" t="s">
        <v>470</v>
      </c>
      <c r="AQ614" s="63"/>
      <c r="AR614" s="75"/>
      <c r="AT614" s="90"/>
      <c r="AU614" s="90"/>
      <c r="AW614" s="118"/>
      <c r="AX614" s="119"/>
      <c r="AY614" s="120"/>
      <c r="AZ614" s="121"/>
      <c r="BA614" s="122"/>
      <c r="BB614" s="123"/>
      <c r="BC614" s="124"/>
      <c r="BD614" s="113"/>
      <c r="BE614" s="118"/>
      <c r="BF614" s="119"/>
      <c r="BG614" s="120"/>
      <c r="BH614" s="121"/>
      <c r="BI614" s="122"/>
      <c r="BJ614" s="123"/>
      <c r="BK614" s="121"/>
      <c r="BL614" s="124"/>
    </row>
    <row r="615" spans="1:64" ht="29.1" customHeight="1">
      <c r="A615" t="s">
        <v>967</v>
      </c>
      <c r="B615" s="16"/>
      <c r="C615" s="80"/>
      <c r="D615" s="71" t="s">
        <v>31</v>
      </c>
      <c r="E615" s="66" t="s">
        <v>426</v>
      </c>
      <c r="F615" s="74" t="s">
        <v>723</v>
      </c>
      <c r="G615" s="33" t="s">
        <v>470</v>
      </c>
      <c r="H615" s="63"/>
      <c r="I615" s="75"/>
      <c r="J615" s="80"/>
      <c r="K615" s="71" t="s">
        <v>31</v>
      </c>
      <c r="L615" s="66" t="s">
        <v>426</v>
      </c>
      <c r="M615" s="74" t="s">
        <v>723</v>
      </c>
      <c r="N615" s="33" t="s">
        <v>470</v>
      </c>
      <c r="O615" s="63"/>
      <c r="P615" s="75"/>
      <c r="Q615" s="80"/>
      <c r="R615" s="71" t="s">
        <v>31</v>
      </c>
      <c r="S615" s="66" t="s">
        <v>426</v>
      </c>
      <c r="T615" s="74" t="s">
        <v>723</v>
      </c>
      <c r="U615" s="33" t="s">
        <v>470</v>
      </c>
      <c r="V615" s="63"/>
      <c r="W615" s="75"/>
      <c r="X615" s="80" t="s">
        <v>5</v>
      </c>
      <c r="Y615" s="71" t="s">
        <v>569</v>
      </c>
      <c r="Z615" s="66" t="s">
        <v>426</v>
      </c>
      <c r="AA615" s="69" t="s">
        <v>724</v>
      </c>
      <c r="AB615" s="33">
        <v>200</v>
      </c>
      <c r="AC615" s="73">
        <v>0</v>
      </c>
      <c r="AD615" s="68" t="s">
        <v>29</v>
      </c>
      <c r="AE615" s="80"/>
      <c r="AF615" s="71" t="s">
        <v>31</v>
      </c>
      <c r="AG615" s="66" t="s">
        <v>426</v>
      </c>
      <c r="AH615" s="74" t="s">
        <v>723</v>
      </c>
      <c r="AI615" s="33" t="s">
        <v>470</v>
      </c>
      <c r="AJ615" s="63"/>
      <c r="AK615" s="75"/>
      <c r="AL615" s="80"/>
      <c r="AM615" s="71" t="s">
        <v>31</v>
      </c>
      <c r="AN615" s="66" t="s">
        <v>426</v>
      </c>
      <c r="AO615" s="74" t="s">
        <v>723</v>
      </c>
      <c r="AP615" s="33" t="s">
        <v>470</v>
      </c>
      <c r="AQ615" s="63"/>
      <c r="AR615" s="75"/>
      <c r="AT615" s="90"/>
      <c r="AU615" s="90"/>
      <c r="AW615" s="118"/>
      <c r="AX615" s="119"/>
      <c r="AY615" s="120"/>
      <c r="AZ615" s="121"/>
      <c r="BA615" s="122"/>
      <c r="BB615" s="123"/>
      <c r="BC615" s="124"/>
      <c r="BD615" s="113"/>
      <c r="BE615" s="118"/>
      <c r="BF615" s="119"/>
      <c r="BG615" s="120"/>
      <c r="BH615" s="121"/>
      <c r="BI615" s="122"/>
      <c r="BJ615" s="123"/>
      <c r="BK615" s="121"/>
      <c r="BL615" s="124"/>
    </row>
    <row r="616" spans="1:64" ht="29.1" customHeight="1">
      <c r="A616" t="s">
        <v>967</v>
      </c>
      <c r="B616" s="16"/>
      <c r="C616" s="80"/>
      <c r="D616" s="71" t="s">
        <v>31</v>
      </c>
      <c r="E616" s="66" t="s">
        <v>427</v>
      </c>
      <c r="F616" s="74" t="s">
        <v>725</v>
      </c>
      <c r="G616" s="33" t="s">
        <v>470</v>
      </c>
      <c r="H616" s="63"/>
      <c r="I616" s="75"/>
      <c r="J616" s="80"/>
      <c r="K616" s="71" t="s">
        <v>31</v>
      </c>
      <c r="L616" s="66" t="s">
        <v>427</v>
      </c>
      <c r="M616" s="74" t="s">
        <v>725</v>
      </c>
      <c r="N616" s="33" t="s">
        <v>470</v>
      </c>
      <c r="O616" s="63"/>
      <c r="P616" s="75"/>
      <c r="Q616" s="80"/>
      <c r="R616" s="71" t="s">
        <v>31</v>
      </c>
      <c r="S616" s="66" t="s">
        <v>427</v>
      </c>
      <c r="T616" s="74" t="s">
        <v>725</v>
      </c>
      <c r="U616" s="33" t="s">
        <v>470</v>
      </c>
      <c r="V616" s="63"/>
      <c r="W616" s="75"/>
      <c r="X616" s="80" t="s">
        <v>5</v>
      </c>
      <c r="Y616" s="71" t="s">
        <v>569</v>
      </c>
      <c r="Z616" s="66" t="s">
        <v>427</v>
      </c>
      <c r="AA616" s="69" t="s">
        <v>726</v>
      </c>
      <c r="AB616" s="33">
        <v>200</v>
      </c>
      <c r="AC616" s="73">
        <v>0</v>
      </c>
      <c r="AD616" s="68" t="s">
        <v>29</v>
      </c>
      <c r="AE616" s="80"/>
      <c r="AF616" s="71" t="s">
        <v>31</v>
      </c>
      <c r="AG616" s="66" t="s">
        <v>427</v>
      </c>
      <c r="AH616" s="74" t="s">
        <v>725</v>
      </c>
      <c r="AI616" s="33" t="s">
        <v>470</v>
      </c>
      <c r="AJ616" s="63"/>
      <c r="AK616" s="75"/>
      <c r="AL616" s="80"/>
      <c r="AM616" s="71" t="s">
        <v>31</v>
      </c>
      <c r="AN616" s="66" t="s">
        <v>427</v>
      </c>
      <c r="AO616" s="74" t="s">
        <v>725</v>
      </c>
      <c r="AP616" s="33" t="s">
        <v>470</v>
      </c>
      <c r="AQ616" s="63"/>
      <c r="AR616" s="75"/>
      <c r="AT616" s="90"/>
      <c r="AU616" s="90"/>
      <c r="AW616" s="118"/>
      <c r="AX616" s="119"/>
      <c r="AY616" s="120"/>
      <c r="AZ616" s="121"/>
      <c r="BA616" s="122"/>
      <c r="BB616" s="123"/>
      <c r="BC616" s="124"/>
      <c r="BD616" s="113"/>
      <c r="BE616" s="118"/>
      <c r="BF616" s="119"/>
      <c r="BG616" s="120"/>
      <c r="BH616" s="121"/>
      <c r="BI616" s="122"/>
      <c r="BJ616" s="123"/>
      <c r="BK616" s="121"/>
      <c r="BL616" s="124"/>
    </row>
    <row r="617" spans="1:64" ht="29.1" customHeight="1">
      <c r="A617" t="s">
        <v>967</v>
      </c>
      <c r="B617" s="16"/>
      <c r="C617" s="80"/>
      <c r="D617" s="71"/>
      <c r="E617" s="66"/>
      <c r="F617" s="69"/>
      <c r="G617" s="33"/>
      <c r="H617" s="63"/>
      <c r="I617" s="75"/>
      <c r="J617" s="80"/>
      <c r="K617" s="71"/>
      <c r="L617" s="66"/>
      <c r="M617" s="69"/>
      <c r="N617" s="33"/>
      <c r="O617" s="63"/>
      <c r="P617" s="75"/>
      <c r="Q617" s="80"/>
      <c r="R617" s="71"/>
      <c r="S617" s="66"/>
      <c r="T617" s="69"/>
      <c r="U617" s="33"/>
      <c r="V617" s="63"/>
      <c r="W617" s="75"/>
      <c r="X617" s="80"/>
      <c r="Y617" s="71"/>
      <c r="Z617" s="66"/>
      <c r="AA617" s="69"/>
      <c r="AB617" s="33"/>
      <c r="AC617" s="63"/>
      <c r="AD617" s="75"/>
      <c r="AE617" s="80"/>
      <c r="AF617" s="71"/>
      <c r="AG617" s="66"/>
      <c r="AH617" s="69"/>
      <c r="AI617" s="33"/>
      <c r="AJ617" s="63"/>
      <c r="AK617" s="75"/>
      <c r="AL617" s="80"/>
      <c r="AM617" s="71"/>
      <c r="AN617" s="66"/>
      <c r="AO617" s="69"/>
      <c r="AP617" s="33"/>
      <c r="AQ617" s="63"/>
      <c r="AR617" s="75"/>
      <c r="AT617" s="90"/>
      <c r="AU617" s="90"/>
      <c r="AW617" s="118"/>
      <c r="AX617" s="119"/>
      <c r="AY617" s="120"/>
      <c r="AZ617" s="121"/>
      <c r="BA617" s="122"/>
      <c r="BB617" s="123"/>
      <c r="BC617" s="124"/>
      <c r="BD617" s="113"/>
      <c r="BE617" s="118"/>
      <c r="BF617" s="119"/>
      <c r="BG617" s="120"/>
      <c r="BH617" s="121"/>
      <c r="BI617" s="122"/>
      <c r="BJ617" s="123"/>
      <c r="BK617" s="121"/>
      <c r="BL617" s="124"/>
    </row>
    <row r="618" spans="1:64" ht="29.1" customHeight="1">
      <c r="A618" t="s">
        <v>967</v>
      </c>
      <c r="B618" s="16"/>
      <c r="C618" s="80"/>
      <c r="D618" s="71"/>
      <c r="E618" s="66"/>
      <c r="F618" s="69"/>
      <c r="G618" s="33"/>
      <c r="H618" s="63"/>
      <c r="I618" s="75"/>
      <c r="J618" s="80"/>
      <c r="K618" s="71"/>
      <c r="L618" s="66"/>
      <c r="M618" s="69"/>
      <c r="N618" s="33"/>
      <c r="O618" s="63"/>
      <c r="P618" s="75"/>
      <c r="Q618" s="80"/>
      <c r="R618" s="71"/>
      <c r="S618" s="66"/>
      <c r="T618" s="69"/>
      <c r="U618" s="33"/>
      <c r="V618" s="63"/>
      <c r="W618" s="75"/>
      <c r="X618" s="80"/>
      <c r="Y618" s="71"/>
      <c r="Z618" s="66"/>
      <c r="AA618" s="69"/>
      <c r="AB618" s="33"/>
      <c r="AC618" s="63"/>
      <c r="AD618" s="75"/>
      <c r="AE618" s="80"/>
      <c r="AF618" s="71"/>
      <c r="AG618" s="66"/>
      <c r="AH618" s="69"/>
      <c r="AI618" s="33"/>
      <c r="AJ618" s="63"/>
      <c r="AK618" s="75"/>
      <c r="AL618" s="80"/>
      <c r="AM618" s="71"/>
      <c r="AN618" s="66"/>
      <c r="AO618" s="69"/>
      <c r="AP618" s="33"/>
      <c r="AQ618" s="63"/>
      <c r="AR618" s="75"/>
      <c r="AT618" s="90"/>
      <c r="AU618" s="90"/>
      <c r="AW618" s="118"/>
      <c r="AX618" s="119"/>
      <c r="AY618" s="120"/>
      <c r="AZ618" s="121"/>
      <c r="BA618" s="122"/>
      <c r="BB618" s="123"/>
      <c r="BC618" s="124"/>
      <c r="BD618" s="113"/>
      <c r="BE618" s="118"/>
      <c r="BF618" s="119"/>
      <c r="BG618" s="120"/>
      <c r="BH618" s="121"/>
      <c r="BI618" s="122"/>
      <c r="BJ618" s="123"/>
      <c r="BK618" s="121"/>
      <c r="BL618" s="124"/>
    </row>
    <row r="619" spans="1:64" ht="29.1" customHeight="1">
      <c r="A619" t="s">
        <v>967</v>
      </c>
      <c r="B619" s="16"/>
      <c r="C619" s="80"/>
      <c r="D619" s="71"/>
      <c r="E619" s="66"/>
      <c r="F619" s="69"/>
      <c r="G619" s="33"/>
      <c r="H619" s="63"/>
      <c r="I619" s="75"/>
      <c r="J619" s="80"/>
      <c r="K619" s="71"/>
      <c r="L619" s="66"/>
      <c r="M619" s="69"/>
      <c r="N619" s="33"/>
      <c r="O619" s="63"/>
      <c r="P619" s="75"/>
      <c r="Q619" s="80"/>
      <c r="R619" s="71"/>
      <c r="S619" s="66"/>
      <c r="T619" s="69"/>
      <c r="U619" s="33"/>
      <c r="V619" s="63"/>
      <c r="W619" s="75"/>
      <c r="X619" s="80"/>
      <c r="Y619" s="71"/>
      <c r="Z619" s="66"/>
      <c r="AA619" s="69"/>
      <c r="AB619" s="33"/>
      <c r="AC619" s="63"/>
      <c r="AD619" s="75"/>
      <c r="AE619" s="80"/>
      <c r="AF619" s="71"/>
      <c r="AG619" s="66"/>
      <c r="AH619" s="69"/>
      <c r="AI619" s="33"/>
      <c r="AJ619" s="63"/>
      <c r="AK619" s="75"/>
      <c r="AL619" s="80"/>
      <c r="AM619" s="71"/>
      <c r="AN619" s="66"/>
      <c r="AO619" s="69"/>
      <c r="AP619" s="33"/>
      <c r="AQ619" s="63"/>
      <c r="AR619" s="75"/>
      <c r="AT619" s="90"/>
      <c r="AU619" s="90"/>
      <c r="AW619" s="118"/>
      <c r="AX619" s="119"/>
      <c r="AY619" s="120"/>
      <c r="AZ619" s="121"/>
      <c r="BA619" s="122"/>
      <c r="BB619" s="123"/>
      <c r="BC619" s="124"/>
      <c r="BD619" s="113"/>
      <c r="BE619" s="118"/>
      <c r="BF619" s="119"/>
      <c r="BG619" s="120"/>
      <c r="BH619" s="121"/>
      <c r="BI619" s="122"/>
      <c r="BJ619" s="123"/>
      <c r="BK619" s="121"/>
      <c r="BL619" s="124"/>
    </row>
    <row r="620" spans="1:64" ht="29.1" customHeight="1">
      <c r="A620" t="s">
        <v>967</v>
      </c>
      <c r="B620" s="34">
        <f>SUM(G620,N620,U620,AB620,AI620,AP620)</f>
        <v>3350</v>
      </c>
      <c r="C620" s="80"/>
      <c r="D620" s="71"/>
      <c r="E620" s="66"/>
      <c r="F620" s="32" t="s">
        <v>68</v>
      </c>
      <c r="G620" s="33">
        <f>SUM(G613:G618)</f>
        <v>0</v>
      </c>
      <c r="H620" s="262">
        <f>SUM(H613:H618)</f>
        <v>0</v>
      </c>
      <c r="I620" s="263"/>
      <c r="J620" s="80"/>
      <c r="K620" s="71"/>
      <c r="L620" s="66"/>
      <c r="M620" s="32" t="s">
        <v>68</v>
      </c>
      <c r="N620" s="33">
        <f>SUM(N613:N618)</f>
        <v>0</v>
      </c>
      <c r="O620" s="262">
        <f>SUM(O613:O618)</f>
        <v>0</v>
      </c>
      <c r="P620" s="263"/>
      <c r="Q620" s="80"/>
      <c r="R620" s="71"/>
      <c r="S620" s="66"/>
      <c r="T620" s="32" t="s">
        <v>68</v>
      </c>
      <c r="U620" s="33">
        <f>SUM(U613:U618)</f>
        <v>0</v>
      </c>
      <c r="V620" s="262">
        <f>SUM(V613:V618)</f>
        <v>0</v>
      </c>
      <c r="W620" s="263"/>
      <c r="X620" s="80"/>
      <c r="Y620" s="71"/>
      <c r="Z620" s="66"/>
      <c r="AA620" s="32" t="s">
        <v>68</v>
      </c>
      <c r="AB620" s="33">
        <f>SUM(AB613:AB618)</f>
        <v>3350</v>
      </c>
      <c r="AC620" s="262">
        <f>SUM(AC613:AC618)</f>
        <v>0</v>
      </c>
      <c r="AD620" s="263"/>
      <c r="AE620" s="80"/>
      <c r="AF620" s="71"/>
      <c r="AG620" s="66"/>
      <c r="AH620" s="32" t="s">
        <v>68</v>
      </c>
      <c r="AI620" s="33">
        <f>SUM(AI613:AI618)</f>
        <v>0</v>
      </c>
      <c r="AJ620" s="262">
        <f>SUM(AJ613:AJ618)</f>
        <v>0</v>
      </c>
      <c r="AK620" s="263"/>
      <c r="AL620" s="80"/>
      <c r="AM620" s="71"/>
      <c r="AN620" s="66"/>
      <c r="AO620" s="32" t="s">
        <v>68</v>
      </c>
      <c r="AP620" s="33">
        <f>SUM(AP613:AP618)</f>
        <v>0</v>
      </c>
      <c r="AQ620" s="262">
        <f>SUM(AQ613:AQ618)</f>
        <v>0</v>
      </c>
      <c r="AR620" s="263"/>
      <c r="AT620" s="91"/>
      <c r="AU620" s="91">
        <f>SUM(BE620:BL620)</f>
        <v>0</v>
      </c>
      <c r="AW620" s="118"/>
      <c r="AX620" s="119"/>
      <c r="AY620" s="120"/>
      <c r="AZ620" s="121"/>
      <c r="BA620" s="122"/>
      <c r="BB620" s="123"/>
      <c r="BC620" s="124"/>
      <c r="BD620" s="113"/>
      <c r="BE620" s="118"/>
      <c r="BF620" s="119"/>
      <c r="BG620" s="120"/>
      <c r="BH620" s="121">
        <f>COUNTIF(AC613:AC617,{"&gt;0","&lt;0"})</f>
        <v>0</v>
      </c>
      <c r="BI620" s="122"/>
      <c r="BJ620" s="123"/>
      <c r="BK620" s="121"/>
      <c r="BL620" s="124"/>
    </row>
    <row r="621" spans="1:64" ht="29.1" customHeight="1">
      <c r="A621" t="s">
        <v>967</v>
      </c>
      <c r="B621" s="16"/>
      <c r="C621" s="80"/>
      <c r="D621" s="71"/>
      <c r="E621" s="66"/>
      <c r="F621" s="69"/>
      <c r="G621" s="33"/>
      <c r="H621" s="63"/>
      <c r="I621" s="75"/>
      <c r="J621" s="80"/>
      <c r="K621" s="71"/>
      <c r="L621" s="66"/>
      <c r="M621" s="69"/>
      <c r="N621" s="33"/>
      <c r="O621" s="63"/>
      <c r="P621" s="75"/>
      <c r="Q621" s="80"/>
      <c r="R621" s="71"/>
      <c r="S621" s="66"/>
      <c r="T621" s="69"/>
      <c r="U621" s="33"/>
      <c r="V621" s="63"/>
      <c r="W621" s="75"/>
      <c r="X621" s="80"/>
      <c r="Y621" s="71"/>
      <c r="Z621" s="66"/>
      <c r="AA621" s="69"/>
      <c r="AB621" s="33"/>
      <c r="AC621" s="63"/>
      <c r="AD621" s="75"/>
      <c r="AE621" s="80"/>
      <c r="AF621" s="71"/>
      <c r="AG621" s="66"/>
      <c r="AH621" s="69"/>
      <c r="AI621" s="33"/>
      <c r="AJ621" s="63"/>
      <c r="AK621" s="75"/>
      <c r="AL621" s="80"/>
      <c r="AM621" s="71"/>
      <c r="AN621" s="66"/>
      <c r="AO621" s="69"/>
      <c r="AP621" s="33"/>
      <c r="AQ621" s="63"/>
      <c r="AR621" s="75"/>
      <c r="AT621" s="90"/>
      <c r="AU621" s="90"/>
      <c r="AW621" s="118"/>
      <c r="AX621" s="119"/>
      <c r="AY621" s="120"/>
      <c r="AZ621" s="121"/>
      <c r="BA621" s="122"/>
      <c r="BB621" s="123"/>
      <c r="BC621" s="124"/>
      <c r="BD621" s="113"/>
      <c r="BE621" s="118"/>
      <c r="BF621" s="119"/>
      <c r="BG621" s="120"/>
      <c r="BH621" s="121"/>
      <c r="BI621" s="122"/>
      <c r="BJ621" s="123"/>
      <c r="BK621" s="121"/>
      <c r="BL621" s="124"/>
    </row>
    <row r="622" spans="1:64" ht="29.1" customHeight="1">
      <c r="A622" t="s">
        <v>967</v>
      </c>
      <c r="B622" s="16"/>
      <c r="C622" s="80"/>
      <c r="D622" s="71"/>
      <c r="E622" s="66"/>
      <c r="F622" s="69"/>
      <c r="G622" s="33"/>
      <c r="H622" s="63"/>
      <c r="I622" s="75"/>
      <c r="J622" s="80"/>
      <c r="K622" s="71"/>
      <c r="L622" s="66"/>
      <c r="M622" s="69"/>
      <c r="N622" s="33"/>
      <c r="O622" s="63"/>
      <c r="P622" s="75"/>
      <c r="Q622" s="80"/>
      <c r="R622" s="71"/>
      <c r="S622" s="66"/>
      <c r="T622" s="69"/>
      <c r="U622" s="33"/>
      <c r="V622" s="63"/>
      <c r="W622" s="75"/>
      <c r="X622" s="80"/>
      <c r="Y622" s="71"/>
      <c r="Z622" s="66"/>
      <c r="AA622" s="69"/>
      <c r="AB622" s="33"/>
      <c r="AC622" s="63"/>
      <c r="AD622" s="75"/>
      <c r="AE622" s="80"/>
      <c r="AF622" s="71"/>
      <c r="AG622" s="66"/>
      <c r="AH622" s="69"/>
      <c r="AI622" s="33"/>
      <c r="AJ622" s="63"/>
      <c r="AK622" s="75"/>
      <c r="AL622" s="80"/>
      <c r="AM622" s="71"/>
      <c r="AN622" s="66"/>
      <c r="AO622" s="69"/>
      <c r="AP622" s="33"/>
      <c r="AQ622" s="63"/>
      <c r="AR622" s="75"/>
      <c r="AT622" s="90"/>
      <c r="AU622" s="90"/>
      <c r="AW622" s="118"/>
      <c r="AX622" s="119"/>
      <c r="AY622" s="120"/>
      <c r="AZ622" s="121"/>
      <c r="BA622" s="122"/>
      <c r="BB622" s="123"/>
      <c r="BC622" s="124"/>
      <c r="BD622" s="113"/>
      <c r="BE622" s="118"/>
      <c r="BF622" s="119"/>
      <c r="BG622" s="120"/>
      <c r="BH622" s="121"/>
      <c r="BI622" s="122"/>
      <c r="BJ622" s="123"/>
      <c r="BK622" s="121"/>
      <c r="BL622" s="124"/>
    </row>
    <row r="623" spans="1:64" ht="29.1" customHeight="1">
      <c r="A623" t="s">
        <v>967</v>
      </c>
      <c r="B623" s="16"/>
      <c r="C623" s="80"/>
      <c r="D623" s="71"/>
      <c r="E623" s="66"/>
      <c r="F623" s="69"/>
      <c r="G623" s="33"/>
      <c r="H623" s="63"/>
      <c r="I623" s="75"/>
      <c r="J623" s="80"/>
      <c r="K623" s="71"/>
      <c r="L623" s="66"/>
      <c r="M623" s="69"/>
      <c r="N623" s="33"/>
      <c r="O623" s="63"/>
      <c r="P623" s="75"/>
      <c r="Q623" s="80"/>
      <c r="R623" s="71"/>
      <c r="S623" s="66"/>
      <c r="T623" s="69"/>
      <c r="U623" s="33"/>
      <c r="V623" s="63"/>
      <c r="W623" s="75"/>
      <c r="X623" s="80"/>
      <c r="Y623" s="71"/>
      <c r="Z623" s="66"/>
      <c r="AA623" s="69"/>
      <c r="AB623" s="33"/>
      <c r="AC623" s="63"/>
      <c r="AD623" s="75"/>
      <c r="AE623" s="80"/>
      <c r="AF623" s="71"/>
      <c r="AG623" s="66"/>
      <c r="AH623" s="69"/>
      <c r="AI623" s="33"/>
      <c r="AJ623" s="63"/>
      <c r="AK623" s="75"/>
      <c r="AL623" s="80"/>
      <c r="AM623" s="71"/>
      <c r="AN623" s="66"/>
      <c r="AO623" s="69"/>
      <c r="AP623" s="33"/>
      <c r="AQ623" s="63"/>
      <c r="AR623" s="75"/>
      <c r="AT623" s="90"/>
      <c r="AU623" s="90"/>
      <c r="AW623" s="118"/>
      <c r="AX623" s="119"/>
      <c r="AY623" s="120"/>
      <c r="AZ623" s="121"/>
      <c r="BA623" s="122"/>
      <c r="BB623" s="123"/>
      <c r="BC623" s="124"/>
      <c r="BD623" s="113"/>
      <c r="BE623" s="118"/>
      <c r="BF623" s="119"/>
      <c r="BG623" s="120"/>
      <c r="BH623" s="121"/>
      <c r="BI623" s="122"/>
      <c r="BJ623" s="123"/>
      <c r="BK623" s="121"/>
      <c r="BL623" s="124"/>
    </row>
    <row r="624" spans="1:64" ht="29.1" customHeight="1">
      <c r="A624" t="s">
        <v>967</v>
      </c>
      <c r="B624" s="16"/>
      <c r="C624" s="80"/>
      <c r="D624" s="71"/>
      <c r="E624" s="66"/>
      <c r="F624" s="69"/>
      <c r="G624" s="33"/>
      <c r="H624" s="63"/>
      <c r="I624" s="75"/>
      <c r="J624" s="80"/>
      <c r="K624" s="71"/>
      <c r="L624" s="66"/>
      <c r="M624" s="69"/>
      <c r="N624" s="33"/>
      <c r="O624" s="63"/>
      <c r="P624" s="75"/>
      <c r="Q624" s="80"/>
      <c r="R624" s="71"/>
      <c r="S624" s="66"/>
      <c r="T624" s="69"/>
      <c r="U624" s="33"/>
      <c r="V624" s="63"/>
      <c r="W624" s="75"/>
      <c r="X624" s="80"/>
      <c r="Y624" s="71"/>
      <c r="Z624" s="66"/>
      <c r="AA624" s="69"/>
      <c r="AB624" s="33"/>
      <c r="AC624" s="63"/>
      <c r="AD624" s="75"/>
      <c r="AE624" s="80"/>
      <c r="AF624" s="71"/>
      <c r="AG624" s="66"/>
      <c r="AH624" s="69"/>
      <c r="AI624" s="33"/>
      <c r="AJ624" s="63"/>
      <c r="AK624" s="75"/>
      <c r="AL624" s="80"/>
      <c r="AM624" s="71"/>
      <c r="AN624" s="66"/>
      <c r="AO624" s="69"/>
      <c r="AP624" s="33"/>
      <c r="AQ624" s="63"/>
      <c r="AR624" s="75"/>
      <c r="AT624" s="90"/>
      <c r="AU624" s="90"/>
      <c r="AW624" s="118"/>
      <c r="AX624" s="119"/>
      <c r="AY624" s="120"/>
      <c r="AZ624" s="121"/>
      <c r="BA624" s="122"/>
      <c r="BB624" s="123"/>
      <c r="BC624" s="124"/>
      <c r="BD624" s="113"/>
      <c r="BE624" s="118"/>
      <c r="BF624" s="119"/>
      <c r="BG624" s="120"/>
      <c r="BH624" s="121"/>
      <c r="BI624" s="122"/>
      <c r="BJ624" s="123"/>
      <c r="BK624" s="121"/>
      <c r="BL624" s="124"/>
    </row>
    <row r="625" spans="1:64" ht="29.1" customHeight="1">
      <c r="A625" t="s">
        <v>967</v>
      </c>
      <c r="B625" s="16"/>
      <c r="C625" s="80"/>
      <c r="D625" s="71"/>
      <c r="E625" s="66"/>
      <c r="F625" s="69"/>
      <c r="G625" s="33"/>
      <c r="H625" s="63"/>
      <c r="I625" s="75"/>
      <c r="J625" s="80"/>
      <c r="K625" s="71"/>
      <c r="L625" s="66"/>
      <c r="M625" s="69"/>
      <c r="N625" s="33"/>
      <c r="O625" s="63"/>
      <c r="P625" s="75"/>
      <c r="Q625" s="80"/>
      <c r="R625" s="71"/>
      <c r="S625" s="66"/>
      <c r="T625" s="69"/>
      <c r="U625" s="33"/>
      <c r="V625" s="63"/>
      <c r="W625" s="75"/>
      <c r="X625" s="80"/>
      <c r="Y625" s="71"/>
      <c r="Z625" s="66"/>
      <c r="AA625" s="69"/>
      <c r="AB625" s="33"/>
      <c r="AC625" s="63"/>
      <c r="AD625" s="75"/>
      <c r="AE625" s="80"/>
      <c r="AF625" s="71"/>
      <c r="AG625" s="66"/>
      <c r="AH625" s="69"/>
      <c r="AI625" s="33"/>
      <c r="AJ625" s="63"/>
      <c r="AK625" s="75"/>
      <c r="AL625" s="80"/>
      <c r="AM625" s="71"/>
      <c r="AN625" s="66"/>
      <c r="AO625" s="69"/>
      <c r="AP625" s="33"/>
      <c r="AQ625" s="63"/>
      <c r="AR625" s="75"/>
      <c r="AT625" s="90"/>
      <c r="AU625" s="90"/>
      <c r="AW625" s="118"/>
      <c r="AX625" s="119"/>
      <c r="AY625" s="120"/>
      <c r="AZ625" s="121"/>
      <c r="BA625" s="122"/>
      <c r="BB625" s="123"/>
      <c r="BC625" s="124"/>
      <c r="BD625" s="113"/>
      <c r="BE625" s="118"/>
      <c r="BF625" s="119"/>
      <c r="BG625" s="120"/>
      <c r="BH625" s="121"/>
      <c r="BI625" s="122"/>
      <c r="BJ625" s="123"/>
      <c r="BK625" s="121"/>
      <c r="BL625" s="124"/>
    </row>
    <row r="626" spans="1:64" ht="29.1" customHeight="1">
      <c r="A626" t="s">
        <v>967</v>
      </c>
      <c r="B626" s="16"/>
      <c r="C626" s="80"/>
      <c r="D626" s="71"/>
      <c r="E626" s="66"/>
      <c r="F626" s="69"/>
      <c r="G626" s="33"/>
      <c r="H626" s="63"/>
      <c r="I626" s="75"/>
      <c r="J626" s="80"/>
      <c r="K626" s="71"/>
      <c r="L626" s="66"/>
      <c r="M626" s="69"/>
      <c r="N626" s="33"/>
      <c r="O626" s="63"/>
      <c r="P626" s="75"/>
      <c r="Q626" s="80"/>
      <c r="R626" s="71"/>
      <c r="S626" s="66"/>
      <c r="T626" s="69"/>
      <c r="U626" s="33"/>
      <c r="V626" s="63"/>
      <c r="W626" s="75"/>
      <c r="X626" s="80"/>
      <c r="Y626" s="71"/>
      <c r="Z626" s="66"/>
      <c r="AA626" s="69"/>
      <c r="AB626" s="33"/>
      <c r="AC626" s="63"/>
      <c r="AD626" s="75"/>
      <c r="AE626" s="80"/>
      <c r="AF626" s="71"/>
      <c r="AG626" s="66"/>
      <c r="AH626" s="69"/>
      <c r="AI626" s="33"/>
      <c r="AJ626" s="63"/>
      <c r="AK626" s="75"/>
      <c r="AL626" s="80"/>
      <c r="AM626" s="71"/>
      <c r="AN626" s="66"/>
      <c r="AO626" s="69"/>
      <c r="AP626" s="33"/>
      <c r="AQ626" s="63"/>
      <c r="AR626" s="75"/>
      <c r="AT626" s="90"/>
      <c r="AU626" s="90"/>
      <c r="AW626" s="118"/>
      <c r="AX626" s="119"/>
      <c r="AY626" s="120"/>
      <c r="AZ626" s="121"/>
      <c r="BA626" s="122"/>
      <c r="BB626" s="123"/>
      <c r="BC626" s="124"/>
      <c r="BD626" s="113"/>
      <c r="BE626" s="118"/>
      <c r="BF626" s="119"/>
      <c r="BG626" s="120"/>
      <c r="BH626" s="121"/>
      <c r="BI626" s="122"/>
      <c r="BJ626" s="123"/>
      <c r="BK626" s="121"/>
      <c r="BL626" s="124"/>
    </row>
    <row r="627" spans="1:64" ht="29.1" customHeight="1">
      <c r="A627" t="s">
        <v>967</v>
      </c>
      <c r="B627" s="16"/>
      <c r="C627" s="80"/>
      <c r="D627" s="71"/>
      <c r="E627" s="66"/>
      <c r="F627" s="69"/>
      <c r="G627" s="33"/>
      <c r="H627" s="63"/>
      <c r="I627" s="75"/>
      <c r="J627" s="80"/>
      <c r="K627" s="71"/>
      <c r="L627" s="66"/>
      <c r="M627" s="69"/>
      <c r="N627" s="33"/>
      <c r="O627" s="63"/>
      <c r="P627" s="75"/>
      <c r="Q627" s="80"/>
      <c r="R627" s="71"/>
      <c r="S627" s="66"/>
      <c r="T627" s="69"/>
      <c r="U627" s="33"/>
      <c r="V627" s="63"/>
      <c r="W627" s="75"/>
      <c r="X627" s="80"/>
      <c r="Y627" s="71"/>
      <c r="Z627" s="66"/>
      <c r="AA627" s="69"/>
      <c r="AB627" s="33"/>
      <c r="AC627" s="63"/>
      <c r="AD627" s="75"/>
      <c r="AE627" s="80"/>
      <c r="AF627" s="71"/>
      <c r="AG627" s="66"/>
      <c r="AH627" s="69"/>
      <c r="AI627" s="33"/>
      <c r="AJ627" s="63"/>
      <c r="AK627" s="75"/>
      <c r="AL627" s="80"/>
      <c r="AM627" s="71"/>
      <c r="AN627" s="66"/>
      <c r="AO627" s="69"/>
      <c r="AP627" s="33"/>
      <c r="AQ627" s="63"/>
      <c r="AR627" s="75"/>
      <c r="AT627" s="90"/>
      <c r="AU627" s="90"/>
      <c r="AW627" s="118"/>
      <c r="AX627" s="119"/>
      <c r="AY627" s="120"/>
      <c r="AZ627" s="121"/>
      <c r="BA627" s="122"/>
      <c r="BB627" s="123"/>
      <c r="BC627" s="124"/>
      <c r="BD627" s="113"/>
      <c r="BE627" s="118"/>
      <c r="BF627" s="119"/>
      <c r="BG627" s="120"/>
      <c r="BH627" s="121"/>
      <c r="BI627" s="122"/>
      <c r="BJ627" s="123"/>
      <c r="BK627" s="121"/>
      <c r="BL627" s="124"/>
    </row>
    <row r="628" spans="1:64" ht="29.1" customHeight="1">
      <c r="A628" t="s">
        <v>968</v>
      </c>
      <c r="B628" s="42" t="s">
        <v>22</v>
      </c>
      <c r="C628" s="43" t="s">
        <v>69</v>
      </c>
      <c r="D628" s="44" t="s">
        <v>69</v>
      </c>
      <c r="E628" s="45"/>
      <c r="F628" s="44"/>
      <c r="G628" s="81">
        <f>SUM(G610,G620)</f>
        <v>0</v>
      </c>
      <c r="H628" s="282">
        <f>SUM(H610,H620)</f>
        <v>0</v>
      </c>
      <c r="I628" s="216"/>
      <c r="J628" s="43"/>
      <c r="K628" s="44" t="s">
        <v>69</v>
      </c>
      <c r="L628" s="45"/>
      <c r="M628" s="44"/>
      <c r="N628" s="81">
        <f>SUM(N610,N620)</f>
        <v>0</v>
      </c>
      <c r="O628" s="282">
        <f>SUM(O610,O620)</f>
        <v>0</v>
      </c>
      <c r="P628" s="216"/>
      <c r="Q628" s="43"/>
      <c r="R628" s="72" t="s">
        <v>69</v>
      </c>
      <c r="S628" s="45"/>
      <c r="T628" s="44"/>
      <c r="U628" s="81">
        <f>SUM(U610,U620)</f>
        <v>3500</v>
      </c>
      <c r="V628" s="282">
        <f>SUM(V610,V620)</f>
        <v>0</v>
      </c>
      <c r="W628" s="216"/>
      <c r="X628" s="43"/>
      <c r="Y628" s="72" t="s">
        <v>69</v>
      </c>
      <c r="Z628" s="45"/>
      <c r="AA628" s="44"/>
      <c r="AB628" s="81">
        <f>SUM(AB610,AB620)</f>
        <v>23450</v>
      </c>
      <c r="AC628" s="282">
        <f>SUM(AC610,AC620)</f>
        <v>0</v>
      </c>
      <c r="AD628" s="216"/>
      <c r="AE628" s="283" t="s">
        <v>69</v>
      </c>
      <c r="AF628" s="280"/>
      <c r="AG628" s="280"/>
      <c r="AH628" s="281"/>
      <c r="AI628" s="81">
        <f>SUM(AI610,AI620)</f>
        <v>700</v>
      </c>
      <c r="AJ628" s="282">
        <f>SUM(AJ610,AJ620)</f>
        <v>0</v>
      </c>
      <c r="AK628" s="216"/>
      <c r="AL628" s="43"/>
      <c r="AM628" s="72" t="s">
        <v>69</v>
      </c>
      <c r="AN628" s="45"/>
      <c r="AO628" s="44"/>
      <c r="AP628" s="81">
        <f>SUM(AP610,AP620)</f>
        <v>850</v>
      </c>
      <c r="AQ628" s="282">
        <f>SUM(AQ610,AQ620)</f>
        <v>0</v>
      </c>
      <c r="AR628" s="216"/>
      <c r="AT628" s="90"/>
      <c r="AU628" s="90"/>
      <c r="AW628" s="118"/>
      <c r="AX628" s="119"/>
      <c r="AY628" s="120"/>
      <c r="AZ628" s="121"/>
      <c r="BA628" s="122"/>
      <c r="BB628" s="123"/>
      <c r="BC628" s="124"/>
      <c r="BD628" s="113"/>
      <c r="BE628" s="118"/>
      <c r="BF628" s="119"/>
      <c r="BG628" s="120"/>
      <c r="BH628" s="121"/>
      <c r="BI628" s="122"/>
      <c r="BJ628" s="123"/>
      <c r="BK628" s="121"/>
      <c r="BL628" s="124"/>
    </row>
    <row r="629" spans="1:64" ht="29.1" customHeight="1">
      <c r="A629" t="s">
        <v>968</v>
      </c>
      <c r="C629" t="s">
        <v>1191</v>
      </c>
      <c r="AL629" s="284" t="s">
        <v>490</v>
      </c>
      <c r="AM629" s="284"/>
      <c r="AN629" s="284"/>
      <c r="AO629" s="284"/>
      <c r="AP629" s="285">
        <f>SUM(H628,O628,V628,AQ628,AC628,AJ628)</f>
        <v>0</v>
      </c>
      <c r="AQ629" s="286"/>
      <c r="AR629" s="286"/>
      <c r="AT629" s="90"/>
      <c r="AU629" s="90"/>
      <c r="AW629" s="118"/>
      <c r="AX629" s="119"/>
      <c r="AY629" s="120"/>
      <c r="AZ629" s="121"/>
      <c r="BA629" s="122"/>
      <c r="BB629" s="123"/>
      <c r="BC629" s="124"/>
      <c r="BD629" s="113"/>
      <c r="BE629" s="118"/>
      <c r="BF629" s="119"/>
      <c r="BG629" s="120"/>
      <c r="BH629" s="121"/>
      <c r="BI629" s="122"/>
      <c r="BJ629" s="123"/>
      <c r="BK629" s="121"/>
      <c r="BL629" s="124"/>
    </row>
    <row r="630" spans="1:64" ht="29.1" customHeight="1">
      <c r="A630" t="s">
        <v>968</v>
      </c>
      <c r="C630" t="s">
        <v>23</v>
      </c>
      <c r="AL630" t="s">
        <v>24</v>
      </c>
      <c r="AR630" s="158" t="str">
        <f>基本・配布部数合計!$T$38</f>
        <v>2022.05.18</v>
      </c>
      <c r="AT630" s="90"/>
      <c r="AU630" s="90"/>
      <c r="AW630" s="118"/>
      <c r="AX630" s="119"/>
      <c r="AY630" s="120"/>
      <c r="AZ630" s="121"/>
      <c r="BA630" s="122"/>
      <c r="BB630" s="123"/>
      <c r="BC630" s="124"/>
      <c r="BD630" s="113"/>
      <c r="BE630" s="118"/>
      <c r="BF630" s="119"/>
      <c r="BG630" s="120"/>
      <c r="BH630" s="121"/>
      <c r="BI630" s="122"/>
      <c r="BJ630" s="123"/>
      <c r="BK630" s="121"/>
      <c r="BL630" s="124"/>
    </row>
    <row r="631" spans="1:64" ht="16.5" customHeight="1">
      <c r="A631" t="s">
        <v>968</v>
      </c>
      <c r="B631" s="254" t="s">
        <v>484</v>
      </c>
      <c r="C631" s="255"/>
      <c r="D631" s="255"/>
      <c r="E631" s="255"/>
      <c r="F631" s="255"/>
      <c r="G631" s="256"/>
      <c r="H631" s="3" t="s">
        <v>478</v>
      </c>
      <c r="I631" s="4"/>
      <c r="J631" s="77"/>
      <c r="K631" s="77"/>
      <c r="L631" s="78"/>
      <c r="M631" s="5" t="s">
        <v>16</v>
      </c>
      <c r="N631" s="6"/>
      <c r="O631" s="6"/>
      <c r="P631" s="6"/>
      <c r="Q631" s="6"/>
      <c r="R631" s="6"/>
      <c r="S631" s="6"/>
      <c r="T631" s="6"/>
      <c r="U631" s="6"/>
      <c r="V631" s="6"/>
      <c r="W631" s="7"/>
      <c r="X631" s="5" t="s">
        <v>13</v>
      </c>
      <c r="Y631" s="6"/>
      <c r="Z631" s="6"/>
      <c r="AA631" s="6"/>
      <c r="AB631" s="6"/>
      <c r="AC631" s="7"/>
      <c r="AD631" s="8" t="s">
        <v>14</v>
      </c>
      <c r="AE631" s="79"/>
      <c r="AF631" s="79"/>
      <c r="AG631" s="79"/>
      <c r="AH631" s="9"/>
      <c r="AI631" s="5" t="s">
        <v>17</v>
      </c>
      <c r="AJ631" s="6"/>
      <c r="AK631" s="6"/>
      <c r="AL631" s="6"/>
      <c r="AM631" s="7"/>
      <c r="AN631" s="5" t="s">
        <v>1032</v>
      </c>
      <c r="AO631" s="78"/>
      <c r="AP631" s="257">
        <f>基本・配布部数合計!$R$38</f>
        <v>44713</v>
      </c>
      <c r="AQ631" s="253"/>
      <c r="AR631" s="253"/>
      <c r="AT631" s="90"/>
      <c r="AU631" s="90"/>
      <c r="AW631" s="118"/>
      <c r="AX631" s="119"/>
      <c r="AY631" s="120"/>
      <c r="AZ631" s="121"/>
      <c r="BA631" s="122"/>
      <c r="BB631" s="123"/>
      <c r="BC631" s="124"/>
      <c r="BD631" s="113"/>
      <c r="BE631" s="118"/>
      <c r="BF631" s="119"/>
      <c r="BG631" s="120"/>
      <c r="BH631" s="121"/>
      <c r="BI631" s="122"/>
      <c r="BJ631" s="123"/>
      <c r="BK631" s="121"/>
      <c r="BL631" s="124"/>
    </row>
    <row r="632" spans="1:64" ht="16.5" customHeight="1">
      <c r="A632" t="s">
        <v>968</v>
      </c>
      <c r="B632" s="254"/>
      <c r="C632" s="255"/>
      <c r="D632" s="255"/>
      <c r="E632" s="255"/>
      <c r="F632" s="255"/>
      <c r="G632" s="256"/>
      <c r="H632" s="252" t="str">
        <f>IF(AP671=0,"",申込書!$D$18)</f>
        <v/>
      </c>
      <c r="I632" s="253"/>
      <c r="J632" s="253"/>
      <c r="K632" s="253"/>
      <c r="L632" s="236"/>
      <c r="M632" s="290" t="str">
        <f>IF(AP671=0,"",申込書!$F$12)</f>
        <v/>
      </c>
      <c r="N632" s="253"/>
      <c r="O632" s="253"/>
      <c r="P632" s="253"/>
      <c r="Q632" s="253"/>
      <c r="R632" s="253"/>
      <c r="S632" s="253"/>
      <c r="T632" s="253"/>
      <c r="U632" s="253"/>
      <c r="V632" s="253"/>
      <c r="W632" s="236"/>
      <c r="X632" s="264" t="str">
        <f>IF(AP671=0,"",申込書!$D$14)</f>
        <v/>
      </c>
      <c r="Y632" s="265"/>
      <c r="Z632" s="265"/>
      <c r="AA632" s="265"/>
      <c r="AB632" s="265"/>
      <c r="AC632" s="266"/>
      <c r="AD632" s="289" t="str">
        <f>IF(AP671=0,"",申込書!$D$15)</f>
        <v/>
      </c>
      <c r="AE632" s="271"/>
      <c r="AF632" s="271"/>
      <c r="AG632" s="271"/>
      <c r="AH632" s="231"/>
      <c r="AI632" s="270" t="str">
        <f>IF(AP671=0,"",基本・配布部数合計!$T$37)</f>
        <v/>
      </c>
      <c r="AJ632" s="271"/>
      <c r="AK632" s="271"/>
      <c r="AL632" s="271"/>
      <c r="AM632" s="231"/>
      <c r="AN632" s="258" t="str">
        <f>IF(AP671=0,"",申込書!$D$5)</f>
        <v/>
      </c>
      <c r="AO632" s="259"/>
      <c r="AP632" s="273" t="s">
        <v>506</v>
      </c>
      <c r="AQ632" s="274"/>
      <c r="AR632" s="274"/>
      <c r="AT632" s="90"/>
      <c r="AU632" s="90"/>
      <c r="AW632" s="118"/>
      <c r="AX632" s="119"/>
      <c r="AY632" s="120"/>
      <c r="AZ632" s="121"/>
      <c r="BA632" s="122"/>
      <c r="BB632" s="123"/>
      <c r="BC632" s="124"/>
      <c r="BD632" s="113"/>
      <c r="BE632" s="118"/>
      <c r="BF632" s="119"/>
      <c r="BG632" s="120"/>
      <c r="BH632" s="121"/>
      <c r="BI632" s="122"/>
      <c r="BJ632" s="123"/>
      <c r="BK632" s="121"/>
      <c r="BL632" s="124"/>
    </row>
    <row r="633" spans="1:64" ht="16.5" customHeight="1">
      <c r="A633" t="s">
        <v>968</v>
      </c>
      <c r="B633" s="255"/>
      <c r="C633" s="255"/>
      <c r="D633" s="255"/>
      <c r="E633" s="255"/>
      <c r="F633" s="255"/>
      <c r="G633" s="256"/>
      <c r="H633" s="237"/>
      <c r="I633" s="238"/>
      <c r="J633" s="238"/>
      <c r="K633" s="238"/>
      <c r="L633" s="239"/>
      <c r="M633" s="237"/>
      <c r="N633" s="238"/>
      <c r="O633" s="238"/>
      <c r="P633" s="238"/>
      <c r="Q633" s="238"/>
      <c r="R633" s="238"/>
      <c r="S633" s="238"/>
      <c r="T633" s="238"/>
      <c r="U633" s="238"/>
      <c r="V633" s="238"/>
      <c r="W633" s="239"/>
      <c r="X633" s="267"/>
      <c r="Y633" s="268"/>
      <c r="Z633" s="268"/>
      <c r="AA633" s="268"/>
      <c r="AB633" s="268"/>
      <c r="AC633" s="269"/>
      <c r="AD633" s="232"/>
      <c r="AE633" s="272"/>
      <c r="AF633" s="272"/>
      <c r="AG633" s="272"/>
      <c r="AH633" s="233"/>
      <c r="AI633" s="232"/>
      <c r="AJ633" s="272"/>
      <c r="AK633" s="272"/>
      <c r="AL633" s="272"/>
      <c r="AM633" s="233"/>
      <c r="AN633" s="260" t="str">
        <f>IF(AP671=0,"",申込書!$D$6)</f>
        <v/>
      </c>
      <c r="AO633" s="261"/>
      <c r="AP633" s="275"/>
      <c r="AQ633" s="274"/>
      <c r="AR633" s="274"/>
      <c r="AT633" s="90"/>
      <c r="AU633" s="90"/>
      <c r="AW633" s="118"/>
      <c r="AX633" s="119"/>
      <c r="AY633" s="120"/>
      <c r="AZ633" s="121"/>
      <c r="BA633" s="122"/>
      <c r="BB633" s="123"/>
      <c r="BC633" s="124"/>
      <c r="BD633" s="113"/>
      <c r="BE633" s="118"/>
      <c r="BF633" s="119"/>
      <c r="BG633" s="120"/>
      <c r="BH633" s="121"/>
      <c r="BI633" s="122"/>
      <c r="BJ633" s="123"/>
      <c r="BK633" s="121"/>
      <c r="BL633" s="124"/>
    </row>
    <row r="634" spans="1:64" ht="16.5" customHeight="1">
      <c r="A634" t="s">
        <v>968</v>
      </c>
      <c r="AQ634" s="287">
        <v>16</v>
      </c>
      <c r="AR634" s="288"/>
      <c r="AT634" s="90"/>
      <c r="AU634" s="90"/>
      <c r="AW634" s="118"/>
      <c r="AX634" s="119"/>
      <c r="AY634" s="120"/>
      <c r="AZ634" s="121"/>
      <c r="BA634" s="122"/>
      <c r="BB634" s="123"/>
      <c r="BC634" s="124"/>
      <c r="BD634" s="113"/>
      <c r="BE634" s="118"/>
      <c r="BF634" s="119"/>
      <c r="BG634" s="120"/>
      <c r="BH634" s="121"/>
      <c r="BI634" s="122"/>
      <c r="BJ634" s="123"/>
      <c r="BK634" s="121"/>
      <c r="BL634" s="124"/>
    </row>
    <row r="635" spans="1:64" ht="29.1" customHeight="1">
      <c r="A635" t="s">
        <v>968</v>
      </c>
      <c r="B635" s="103"/>
      <c r="C635" s="279" t="s">
        <v>498</v>
      </c>
      <c r="D635" s="280"/>
      <c r="E635" s="280"/>
      <c r="F635" s="280"/>
      <c r="G635" s="280"/>
      <c r="H635" s="280"/>
      <c r="I635" s="281"/>
      <c r="J635" s="279" t="s">
        <v>499</v>
      </c>
      <c r="K635" s="280"/>
      <c r="L635" s="280"/>
      <c r="M635" s="280"/>
      <c r="N635" s="280"/>
      <c r="O635" s="280"/>
      <c r="P635" s="281"/>
      <c r="Q635" s="279" t="s">
        <v>500</v>
      </c>
      <c r="R635" s="280"/>
      <c r="S635" s="280"/>
      <c r="T635" s="280"/>
      <c r="U635" s="280"/>
      <c r="V635" s="280"/>
      <c r="W635" s="281"/>
      <c r="X635" s="279" t="s">
        <v>502</v>
      </c>
      <c r="Y635" s="280"/>
      <c r="Z635" s="280"/>
      <c r="AA635" s="280"/>
      <c r="AB635" s="280"/>
      <c r="AC635" s="280"/>
      <c r="AD635" s="281"/>
      <c r="AE635" s="279" t="s">
        <v>504</v>
      </c>
      <c r="AF635" s="280"/>
      <c r="AG635" s="280"/>
      <c r="AH635" s="280"/>
      <c r="AI635" s="280"/>
      <c r="AJ635" s="280"/>
      <c r="AK635" s="281"/>
      <c r="AL635" s="279" t="s">
        <v>501</v>
      </c>
      <c r="AM635" s="280"/>
      <c r="AN635" s="280"/>
      <c r="AO635" s="280"/>
      <c r="AP635" s="280"/>
      <c r="AQ635" s="280"/>
      <c r="AR635" s="281"/>
      <c r="AT635" s="90"/>
      <c r="AU635" s="90"/>
      <c r="AW635" s="118"/>
      <c r="AX635" s="119"/>
      <c r="AY635" s="120"/>
      <c r="AZ635" s="121"/>
      <c r="BA635" s="122"/>
      <c r="BB635" s="123"/>
      <c r="BC635" s="124"/>
      <c r="BD635" s="113"/>
      <c r="BE635" s="118"/>
      <c r="BF635" s="119"/>
      <c r="BG635" s="120"/>
      <c r="BH635" s="121"/>
      <c r="BI635" s="122"/>
      <c r="BJ635" s="123"/>
      <c r="BK635" s="121"/>
      <c r="BL635" s="124"/>
    </row>
    <row r="636" spans="1:64" ht="29.1" customHeight="1">
      <c r="A636" t="s">
        <v>968</v>
      </c>
      <c r="B636" s="10" t="s">
        <v>18</v>
      </c>
      <c r="C636" s="104"/>
      <c r="D636" s="11"/>
      <c r="E636" s="65" t="s">
        <v>19</v>
      </c>
      <c r="F636" s="11"/>
      <c r="G636" s="13" t="s">
        <v>20</v>
      </c>
      <c r="H636" s="67" t="s">
        <v>21</v>
      </c>
      <c r="I636" s="12"/>
      <c r="J636" s="104"/>
      <c r="K636" s="11"/>
      <c r="L636" s="65" t="s">
        <v>19</v>
      </c>
      <c r="M636" s="11"/>
      <c r="N636" s="13" t="s">
        <v>20</v>
      </c>
      <c r="O636" s="67" t="s">
        <v>21</v>
      </c>
      <c r="P636" s="12"/>
      <c r="Q636" s="104"/>
      <c r="R636" s="11"/>
      <c r="S636" s="65" t="s">
        <v>19</v>
      </c>
      <c r="T636" s="11"/>
      <c r="U636" s="13" t="s">
        <v>20</v>
      </c>
      <c r="V636" s="67" t="s">
        <v>21</v>
      </c>
      <c r="W636" s="12"/>
      <c r="X636" s="104"/>
      <c r="Y636" s="11"/>
      <c r="Z636" s="65" t="s">
        <v>19</v>
      </c>
      <c r="AA636" s="11"/>
      <c r="AB636" s="13" t="s">
        <v>20</v>
      </c>
      <c r="AC636" s="67" t="s">
        <v>21</v>
      </c>
      <c r="AD636" s="12"/>
      <c r="AE636" s="104"/>
      <c r="AF636" s="11"/>
      <c r="AG636" s="65" t="s">
        <v>19</v>
      </c>
      <c r="AH636" s="11"/>
      <c r="AI636" s="13" t="s">
        <v>20</v>
      </c>
      <c r="AJ636" s="67" t="s">
        <v>21</v>
      </c>
      <c r="AK636" s="12"/>
      <c r="AL636" s="104"/>
      <c r="AM636" s="11"/>
      <c r="AN636" s="65" t="s">
        <v>19</v>
      </c>
      <c r="AO636" s="11"/>
      <c r="AP636" s="13" t="s">
        <v>20</v>
      </c>
      <c r="AQ636" s="67" t="s">
        <v>21</v>
      </c>
      <c r="AR636" s="12"/>
      <c r="AT636" s="90"/>
      <c r="AU636" s="90"/>
      <c r="AW636" s="118"/>
      <c r="AX636" s="119"/>
      <c r="AY636" s="120"/>
      <c r="AZ636" s="121"/>
      <c r="BA636" s="122"/>
      <c r="BB636" s="123"/>
      <c r="BC636" s="124"/>
      <c r="BD636" s="113"/>
      <c r="BE636" s="118"/>
      <c r="BF636" s="119"/>
      <c r="BG636" s="120"/>
      <c r="BH636" s="121"/>
      <c r="BI636" s="122"/>
      <c r="BJ636" s="123"/>
      <c r="BK636" s="121"/>
      <c r="BL636" s="124"/>
    </row>
    <row r="637" spans="1:64" ht="29.1" customHeight="1">
      <c r="A637" t="s">
        <v>967</v>
      </c>
      <c r="B637" s="16" t="s">
        <v>428</v>
      </c>
      <c r="C637" s="80"/>
      <c r="D637" s="71" t="s">
        <v>31</v>
      </c>
      <c r="E637" s="66" t="s">
        <v>430</v>
      </c>
      <c r="F637" s="74" t="s">
        <v>727</v>
      </c>
      <c r="G637" s="33" t="s">
        <v>470</v>
      </c>
      <c r="H637" s="63"/>
      <c r="I637" s="75"/>
      <c r="J637" s="80"/>
      <c r="K637" s="71" t="s">
        <v>31</v>
      </c>
      <c r="L637" s="66" t="s">
        <v>430</v>
      </c>
      <c r="M637" s="74" t="s">
        <v>727</v>
      </c>
      <c r="N637" s="33" t="s">
        <v>470</v>
      </c>
      <c r="O637" s="63"/>
      <c r="P637" s="75"/>
      <c r="Q637" s="80" t="s">
        <v>5</v>
      </c>
      <c r="R637" s="71" t="s">
        <v>568</v>
      </c>
      <c r="S637" s="66" t="s">
        <v>433</v>
      </c>
      <c r="T637" s="69" t="s">
        <v>728</v>
      </c>
      <c r="U637" s="33">
        <v>350</v>
      </c>
      <c r="V637" s="73">
        <v>0</v>
      </c>
      <c r="W637" s="68" t="s">
        <v>29</v>
      </c>
      <c r="X637" s="80" t="s">
        <v>5</v>
      </c>
      <c r="Y637" s="71" t="s">
        <v>569</v>
      </c>
      <c r="Z637" s="66" t="s">
        <v>430</v>
      </c>
      <c r="AA637" s="69" t="s">
        <v>728</v>
      </c>
      <c r="AB637" s="33">
        <v>1500</v>
      </c>
      <c r="AC637" s="73">
        <v>0</v>
      </c>
      <c r="AD637" s="68" t="s">
        <v>29</v>
      </c>
      <c r="AE637" s="80" t="s">
        <v>5</v>
      </c>
      <c r="AF637" s="71" t="s">
        <v>505</v>
      </c>
      <c r="AG637" s="66" t="s">
        <v>430</v>
      </c>
      <c r="AH637" s="69" t="s">
        <v>966</v>
      </c>
      <c r="AI637" s="33">
        <v>50</v>
      </c>
      <c r="AJ637" s="73">
        <v>0</v>
      </c>
      <c r="AK637" s="68" t="s">
        <v>29</v>
      </c>
      <c r="AL637" s="80"/>
      <c r="AM637" s="71" t="s">
        <v>31</v>
      </c>
      <c r="AN637" s="66" t="s">
        <v>430</v>
      </c>
      <c r="AO637" s="74" t="s">
        <v>727</v>
      </c>
      <c r="AP637" s="33" t="s">
        <v>470</v>
      </c>
      <c r="AQ637" s="63"/>
      <c r="AR637" s="75"/>
      <c r="AT637" s="90"/>
      <c r="AU637" s="90"/>
      <c r="AW637" s="118"/>
      <c r="AX637" s="119"/>
      <c r="AY637" s="120"/>
      <c r="AZ637" s="121"/>
      <c r="BA637" s="122"/>
      <c r="BB637" s="123"/>
      <c r="BC637" s="124"/>
      <c r="BD637" s="113"/>
      <c r="BE637" s="118"/>
      <c r="BF637" s="119"/>
      <c r="BG637" s="120"/>
      <c r="BH637" s="121"/>
      <c r="BI637" s="122"/>
      <c r="BJ637" s="123"/>
      <c r="BK637" s="121"/>
      <c r="BL637" s="124"/>
    </row>
    <row r="638" spans="1:64" ht="29.1" customHeight="1">
      <c r="A638" t="s">
        <v>967</v>
      </c>
      <c r="B638" s="16" t="s">
        <v>429</v>
      </c>
      <c r="C638" s="80"/>
      <c r="D638" s="71" t="s">
        <v>31</v>
      </c>
      <c r="E638" s="66" t="s">
        <v>431</v>
      </c>
      <c r="F638" s="74" t="s">
        <v>729</v>
      </c>
      <c r="G638" s="33" t="s">
        <v>470</v>
      </c>
      <c r="H638" s="63"/>
      <c r="I638" s="75"/>
      <c r="J638" s="80"/>
      <c r="K638" s="71" t="s">
        <v>31</v>
      </c>
      <c r="L638" s="66" t="s">
        <v>431</v>
      </c>
      <c r="M638" s="74" t="s">
        <v>729</v>
      </c>
      <c r="N638" s="33" t="s">
        <v>470</v>
      </c>
      <c r="O638" s="63"/>
      <c r="P638" s="75"/>
      <c r="Q638" s="80"/>
      <c r="R638" s="71" t="s">
        <v>31</v>
      </c>
      <c r="S638" s="66" t="s">
        <v>431</v>
      </c>
      <c r="T638" s="74" t="s">
        <v>729</v>
      </c>
      <c r="U638" s="33" t="s">
        <v>470</v>
      </c>
      <c r="V638" s="63"/>
      <c r="W638" s="75"/>
      <c r="X638" s="80" t="s">
        <v>5</v>
      </c>
      <c r="Y638" s="71" t="s">
        <v>569</v>
      </c>
      <c r="Z638" s="66" t="s">
        <v>431</v>
      </c>
      <c r="AA638" s="69" t="s">
        <v>730</v>
      </c>
      <c r="AB638" s="33">
        <v>550</v>
      </c>
      <c r="AC638" s="73">
        <v>0</v>
      </c>
      <c r="AD638" s="68" t="s">
        <v>29</v>
      </c>
      <c r="AE638" s="80"/>
      <c r="AF638" s="71" t="s">
        <v>31</v>
      </c>
      <c r="AG638" s="66" t="s">
        <v>431</v>
      </c>
      <c r="AH638" s="74" t="s">
        <v>729</v>
      </c>
      <c r="AI638" s="33" t="s">
        <v>470</v>
      </c>
      <c r="AJ638" s="63"/>
      <c r="AK638" s="75"/>
      <c r="AL638" s="80"/>
      <c r="AM638" s="71" t="s">
        <v>31</v>
      </c>
      <c r="AN638" s="66" t="s">
        <v>431</v>
      </c>
      <c r="AO638" s="74" t="s">
        <v>729</v>
      </c>
      <c r="AP638" s="33" t="s">
        <v>470</v>
      </c>
      <c r="AQ638" s="63"/>
      <c r="AR638" s="75"/>
      <c r="AT638" s="90"/>
      <c r="AU638" s="90"/>
      <c r="AW638" s="118"/>
      <c r="AX638" s="119"/>
      <c r="AY638" s="120"/>
      <c r="AZ638" s="121"/>
      <c r="BA638" s="122"/>
      <c r="BB638" s="123"/>
      <c r="BC638" s="124"/>
      <c r="BD638" s="113"/>
      <c r="BE638" s="118"/>
      <c r="BF638" s="119"/>
      <c r="BG638" s="120"/>
      <c r="BH638" s="121"/>
      <c r="BI638" s="122"/>
      <c r="BJ638" s="123"/>
      <c r="BK638" s="121"/>
      <c r="BL638" s="124"/>
    </row>
    <row r="639" spans="1:64" ht="29.1" customHeight="1">
      <c r="A639" t="s">
        <v>967</v>
      </c>
      <c r="B639" s="16"/>
      <c r="C639" s="80"/>
      <c r="D639" s="71" t="s">
        <v>31</v>
      </c>
      <c r="E639" s="66" t="s">
        <v>432</v>
      </c>
      <c r="F639" s="74" t="s">
        <v>1114</v>
      </c>
      <c r="G639" s="33" t="s">
        <v>470</v>
      </c>
      <c r="H639" s="63"/>
      <c r="I639" s="75"/>
      <c r="J639" s="80"/>
      <c r="K639" s="71" t="s">
        <v>31</v>
      </c>
      <c r="L639" s="66" t="s">
        <v>432</v>
      </c>
      <c r="M639" s="74" t="s">
        <v>1114</v>
      </c>
      <c r="N639" s="33" t="s">
        <v>470</v>
      </c>
      <c r="O639" s="63"/>
      <c r="P639" s="75"/>
      <c r="Q639" s="80"/>
      <c r="R639" s="71" t="s">
        <v>31</v>
      </c>
      <c r="S639" s="66" t="s">
        <v>432</v>
      </c>
      <c r="T639" s="74" t="s">
        <v>1114</v>
      </c>
      <c r="U639" s="33" t="s">
        <v>470</v>
      </c>
      <c r="V639" s="63"/>
      <c r="W639" s="75"/>
      <c r="X639" s="80" t="s">
        <v>5</v>
      </c>
      <c r="Y639" s="71" t="s">
        <v>569</v>
      </c>
      <c r="Z639" s="66" t="s">
        <v>432</v>
      </c>
      <c r="AA639" s="69" t="s">
        <v>1113</v>
      </c>
      <c r="AB639" s="33">
        <v>1500</v>
      </c>
      <c r="AC639" s="73">
        <v>0</v>
      </c>
      <c r="AD639" s="68" t="s">
        <v>29</v>
      </c>
      <c r="AE639" s="80"/>
      <c r="AF639" s="71" t="s">
        <v>31</v>
      </c>
      <c r="AG639" s="66" t="s">
        <v>432</v>
      </c>
      <c r="AH639" s="74" t="s">
        <v>1114</v>
      </c>
      <c r="AI639" s="33" t="s">
        <v>470</v>
      </c>
      <c r="AJ639" s="63"/>
      <c r="AK639" s="75"/>
      <c r="AL639" s="80"/>
      <c r="AM639" s="71" t="s">
        <v>31</v>
      </c>
      <c r="AN639" s="66" t="s">
        <v>432</v>
      </c>
      <c r="AO639" s="74" t="s">
        <v>1114</v>
      </c>
      <c r="AP639" s="33" t="s">
        <v>470</v>
      </c>
      <c r="AQ639" s="63"/>
      <c r="AR639" s="75"/>
      <c r="AT639" s="90"/>
      <c r="AU639" s="90"/>
      <c r="AW639" s="118"/>
      <c r="AX639" s="119"/>
      <c r="AY639" s="120"/>
      <c r="AZ639" s="121"/>
      <c r="BA639" s="122"/>
      <c r="BB639" s="123"/>
      <c r="BC639" s="124"/>
      <c r="BD639" s="113"/>
      <c r="BE639" s="118"/>
      <c r="BF639" s="119"/>
      <c r="BG639" s="120"/>
      <c r="BH639" s="121"/>
      <c r="BI639" s="122"/>
      <c r="BJ639" s="123"/>
      <c r="BK639" s="121"/>
      <c r="BL639" s="124"/>
    </row>
    <row r="640" spans="1:64" ht="29.1" customHeight="1">
      <c r="A640" t="s">
        <v>967</v>
      </c>
      <c r="B640" s="16"/>
      <c r="C640" s="80"/>
      <c r="D640" s="71"/>
      <c r="E640" s="66"/>
      <c r="F640" s="69"/>
      <c r="G640" s="33"/>
      <c r="H640" s="63"/>
      <c r="I640" s="75"/>
      <c r="J640" s="80"/>
      <c r="K640" s="71"/>
      <c r="L640" s="66"/>
      <c r="M640" s="69"/>
      <c r="N640" s="33"/>
      <c r="O640" s="63"/>
      <c r="P640" s="75"/>
      <c r="Q640" s="80"/>
      <c r="R640" s="71"/>
      <c r="S640" s="66"/>
      <c r="T640" s="69"/>
      <c r="U640" s="33"/>
      <c r="V640" s="63"/>
      <c r="W640" s="75"/>
      <c r="X640" s="80"/>
      <c r="Y640" s="71"/>
      <c r="Z640" s="66"/>
      <c r="AA640" s="69"/>
      <c r="AB640" s="33"/>
      <c r="AC640" s="63"/>
      <c r="AD640" s="75"/>
      <c r="AE640" s="80"/>
      <c r="AF640" s="71"/>
      <c r="AG640" s="66"/>
      <c r="AH640" s="69"/>
      <c r="AI640" s="33"/>
      <c r="AJ640" s="63"/>
      <c r="AK640" s="75"/>
      <c r="AL640" s="80"/>
      <c r="AM640" s="71"/>
      <c r="AN640" s="66"/>
      <c r="AO640" s="69"/>
      <c r="AP640" s="33"/>
      <c r="AQ640" s="63"/>
      <c r="AR640" s="75"/>
      <c r="AT640" s="90"/>
      <c r="AU640" s="90"/>
      <c r="AW640" s="118"/>
      <c r="AX640" s="119"/>
      <c r="AY640" s="120"/>
      <c r="AZ640" s="121"/>
      <c r="BA640" s="122"/>
      <c r="BB640" s="123"/>
      <c r="BC640" s="124"/>
      <c r="BD640" s="113"/>
      <c r="BE640" s="118"/>
      <c r="BF640" s="119"/>
      <c r="BG640" s="120"/>
      <c r="BH640" s="121"/>
      <c r="BI640" s="122"/>
      <c r="BJ640" s="123"/>
      <c r="BK640" s="121"/>
      <c r="BL640" s="124"/>
    </row>
    <row r="641" spans="1:64" ht="29.1" customHeight="1">
      <c r="A641" t="s">
        <v>967</v>
      </c>
      <c r="B641" s="16"/>
      <c r="C641" s="80"/>
      <c r="D641" s="71"/>
      <c r="E641" s="66"/>
      <c r="F641" s="69"/>
      <c r="G641" s="33"/>
      <c r="H641" s="63"/>
      <c r="I641" s="75"/>
      <c r="J641" s="80"/>
      <c r="K641" s="71"/>
      <c r="L641" s="66"/>
      <c r="M641" s="69"/>
      <c r="N641" s="33"/>
      <c r="O641" s="63"/>
      <c r="P641" s="75"/>
      <c r="Q641" s="80"/>
      <c r="R641" s="71"/>
      <c r="S641" s="66"/>
      <c r="T641" s="69"/>
      <c r="U641" s="33"/>
      <c r="V641" s="63"/>
      <c r="W641" s="75"/>
      <c r="X641" s="80"/>
      <c r="Y641" s="71"/>
      <c r="Z641" s="66"/>
      <c r="AA641" s="69"/>
      <c r="AB641" s="33"/>
      <c r="AC641" s="63"/>
      <c r="AD641" s="75"/>
      <c r="AE641" s="80"/>
      <c r="AF641" s="71"/>
      <c r="AG641" s="66"/>
      <c r="AH641" s="69"/>
      <c r="AI641" s="33"/>
      <c r="AJ641" s="63"/>
      <c r="AK641" s="75"/>
      <c r="AL641" s="80"/>
      <c r="AM641" s="71"/>
      <c r="AN641" s="66"/>
      <c r="AO641" s="69"/>
      <c r="AP641" s="33"/>
      <c r="AQ641" s="63"/>
      <c r="AR641" s="75"/>
      <c r="AT641" s="90"/>
      <c r="AU641" s="90"/>
      <c r="AW641" s="118"/>
      <c r="AX641" s="119"/>
      <c r="AY641" s="120"/>
      <c r="AZ641" s="121"/>
      <c r="BA641" s="122"/>
      <c r="BB641" s="123"/>
      <c r="BC641" s="124"/>
      <c r="BD641" s="113"/>
      <c r="BE641" s="118"/>
      <c r="BF641" s="119"/>
      <c r="BG641" s="120"/>
      <c r="BH641" s="121"/>
      <c r="BI641" s="122"/>
      <c r="BJ641" s="123"/>
      <c r="BK641" s="121"/>
      <c r="BL641" s="124"/>
    </row>
    <row r="642" spans="1:64" ht="29.1" customHeight="1">
      <c r="A642" t="s">
        <v>967</v>
      </c>
      <c r="B642" s="34">
        <f>SUM(G642,N642,U642,AB642,AI642,AP642)</f>
        <v>3950</v>
      </c>
      <c r="C642" s="80"/>
      <c r="D642" s="71"/>
      <c r="E642" s="66"/>
      <c r="F642" s="32" t="s">
        <v>68</v>
      </c>
      <c r="G642" s="33">
        <f>SUM(G637:G640)</f>
        <v>0</v>
      </c>
      <c r="H642" s="262">
        <f>SUM(H637:H640)</f>
        <v>0</v>
      </c>
      <c r="I642" s="263"/>
      <c r="J642" s="80"/>
      <c r="K642" s="71"/>
      <c r="L642" s="66"/>
      <c r="M642" s="32" t="s">
        <v>68</v>
      </c>
      <c r="N642" s="33">
        <f>SUM(N637:N640)</f>
        <v>0</v>
      </c>
      <c r="O642" s="262">
        <f>SUM(O637:O640)</f>
        <v>0</v>
      </c>
      <c r="P642" s="263"/>
      <c r="Q642" s="80"/>
      <c r="R642" s="71"/>
      <c r="S642" s="66"/>
      <c r="T642" s="32" t="s">
        <v>68</v>
      </c>
      <c r="U642" s="33">
        <f>SUM(U637:U640)</f>
        <v>350</v>
      </c>
      <c r="V642" s="262">
        <f>SUM(V637:V640)</f>
        <v>0</v>
      </c>
      <c r="W642" s="263"/>
      <c r="X642" s="80"/>
      <c r="Y642" s="71"/>
      <c r="Z642" s="66"/>
      <c r="AA642" s="32" t="s">
        <v>68</v>
      </c>
      <c r="AB642" s="33">
        <f>SUM(AB637:AB640)</f>
        <v>3550</v>
      </c>
      <c r="AC642" s="262">
        <f>SUM(AC637:AC640)</f>
        <v>0</v>
      </c>
      <c r="AD642" s="263"/>
      <c r="AE642" s="80"/>
      <c r="AF642" s="71"/>
      <c r="AG642" s="66"/>
      <c r="AH642" s="32" t="s">
        <v>68</v>
      </c>
      <c r="AI642" s="33">
        <f>SUM(AI637:AI640)</f>
        <v>50</v>
      </c>
      <c r="AJ642" s="262">
        <f>SUM(AJ637:AJ640)</f>
        <v>0</v>
      </c>
      <c r="AK642" s="263"/>
      <c r="AL642" s="80"/>
      <c r="AM642" s="71"/>
      <c r="AN642" s="66"/>
      <c r="AO642" s="32" t="s">
        <v>68</v>
      </c>
      <c r="AP642" s="33">
        <f>SUM(AP637:AP640)</f>
        <v>0</v>
      </c>
      <c r="AQ642" s="262">
        <f>SUM(AQ637:AQ640)</f>
        <v>0</v>
      </c>
      <c r="AR642" s="263"/>
      <c r="AT642" s="91"/>
      <c r="AU642" s="91">
        <f>SUM(BE642:BL642)</f>
        <v>0</v>
      </c>
      <c r="AW642" s="118"/>
      <c r="AX642" s="119"/>
      <c r="AY642" s="120"/>
      <c r="AZ642" s="121"/>
      <c r="BA642" s="122"/>
      <c r="BB642" s="123"/>
      <c r="BC642" s="124"/>
      <c r="BD642" s="113"/>
      <c r="BE642" s="118"/>
      <c r="BF642" s="119"/>
      <c r="BG642" s="120">
        <f>COUNTIF(V637,{"&gt;0","&lt;0"})</f>
        <v>0</v>
      </c>
      <c r="BH642" s="121">
        <f>COUNTIF(AC637:AC640,{"&gt;0","&lt;0"})</f>
        <v>0</v>
      </c>
      <c r="BI642" s="122"/>
      <c r="BJ642" s="123"/>
      <c r="BK642" s="121"/>
      <c r="BL642" s="124">
        <f>IF(COUNTIF(AC637,{"&gt;0","&lt;0"}),0,COUNTIF(AJ637,{"&gt;0","&lt;0"}))</f>
        <v>0</v>
      </c>
    </row>
    <row r="643" spans="1:64" ht="29.1" customHeight="1">
      <c r="A643" t="s">
        <v>967</v>
      </c>
      <c r="B643" s="16"/>
      <c r="C643" s="80"/>
      <c r="D643" s="71"/>
      <c r="E643" s="66"/>
      <c r="F643" s="69"/>
      <c r="G643" s="33"/>
      <c r="H643" s="63"/>
      <c r="I643" s="75"/>
      <c r="J643" s="80"/>
      <c r="K643" s="71"/>
      <c r="L643" s="66"/>
      <c r="M643" s="69"/>
      <c r="N643" s="33"/>
      <c r="O643" s="63"/>
      <c r="P643" s="75"/>
      <c r="Q643" s="80"/>
      <c r="R643" s="71"/>
      <c r="S643" s="66"/>
      <c r="T643" s="69"/>
      <c r="U643" s="33"/>
      <c r="V643" s="63"/>
      <c r="W643" s="75"/>
      <c r="X643" s="80"/>
      <c r="Y643" s="71"/>
      <c r="Z643" s="66"/>
      <c r="AA643" s="69"/>
      <c r="AB643" s="33"/>
      <c r="AC643" s="63"/>
      <c r="AD643" s="75"/>
      <c r="AE643" s="80"/>
      <c r="AF643" s="71"/>
      <c r="AG643" s="66"/>
      <c r="AH643" s="69"/>
      <c r="AI643" s="33"/>
      <c r="AJ643" s="63"/>
      <c r="AK643" s="75"/>
      <c r="AL643" s="80"/>
      <c r="AM643" s="71"/>
      <c r="AN643" s="66"/>
      <c r="AO643" s="69"/>
      <c r="AP643" s="33"/>
      <c r="AQ643" s="63"/>
      <c r="AR643" s="75"/>
      <c r="AT643" s="90"/>
      <c r="AU643" s="90"/>
      <c r="AW643" s="118"/>
      <c r="AX643" s="119"/>
      <c r="AY643" s="120"/>
      <c r="AZ643" s="121"/>
      <c r="BA643" s="122"/>
      <c r="BB643" s="123"/>
      <c r="BC643" s="124"/>
      <c r="BD643" s="113"/>
      <c r="BE643" s="118"/>
      <c r="BF643" s="119"/>
      <c r="BG643" s="120"/>
      <c r="BH643" s="121"/>
      <c r="BI643" s="122"/>
      <c r="BJ643" s="123"/>
      <c r="BK643" s="121"/>
      <c r="BL643" s="124"/>
    </row>
    <row r="644" spans="1:64" ht="29.1" customHeight="1">
      <c r="A644" t="s">
        <v>967</v>
      </c>
      <c r="B644" s="85"/>
      <c r="C644" s="80"/>
      <c r="D644" s="71"/>
      <c r="E644" s="66"/>
      <c r="F644" s="69"/>
      <c r="G644" s="33"/>
      <c r="H644" s="63"/>
      <c r="I644" s="75"/>
      <c r="J644" s="80"/>
      <c r="K644" s="71"/>
      <c r="L644" s="66"/>
      <c r="M644" s="69"/>
      <c r="N644" s="33"/>
      <c r="O644" s="63"/>
      <c r="P644" s="75"/>
      <c r="Q644" s="80"/>
      <c r="R644" s="71"/>
      <c r="S644" s="66"/>
      <c r="T644" s="69"/>
      <c r="U644" s="33"/>
      <c r="V644" s="63"/>
      <c r="W644" s="75"/>
      <c r="X644" s="80"/>
      <c r="Y644" s="71"/>
      <c r="Z644" s="66"/>
      <c r="AA644" s="69"/>
      <c r="AB644" s="33"/>
      <c r="AC644" s="63"/>
      <c r="AD644" s="75"/>
      <c r="AE644" s="80"/>
      <c r="AF644" s="71"/>
      <c r="AG644" s="66"/>
      <c r="AH644" s="69"/>
      <c r="AI644" s="33"/>
      <c r="AJ644" s="63"/>
      <c r="AK644" s="75"/>
      <c r="AL644" s="80"/>
      <c r="AM644" s="71"/>
      <c r="AN644" s="66"/>
      <c r="AO644" s="69"/>
      <c r="AP644" s="33"/>
      <c r="AQ644" s="63"/>
      <c r="AR644" s="75"/>
      <c r="AT644" s="90"/>
      <c r="AU644" s="90"/>
      <c r="AW644" s="118"/>
      <c r="AX644" s="119"/>
      <c r="AY644" s="120"/>
      <c r="AZ644" s="121"/>
      <c r="BA644" s="122"/>
      <c r="BB644" s="123"/>
      <c r="BC644" s="124"/>
      <c r="BD644" s="113"/>
      <c r="BE644" s="118"/>
      <c r="BF644" s="119"/>
      <c r="BG644" s="120"/>
      <c r="BH644" s="121"/>
      <c r="BI644" s="122"/>
      <c r="BJ644" s="123"/>
      <c r="BK644" s="121"/>
      <c r="BL644" s="124"/>
    </row>
    <row r="645" spans="1:64" ht="29.1" customHeight="1">
      <c r="A645" t="s">
        <v>967</v>
      </c>
      <c r="B645" s="16" t="s">
        <v>434</v>
      </c>
      <c r="C645" s="80"/>
      <c r="D645" s="71" t="s">
        <v>31</v>
      </c>
      <c r="E645" s="66" t="s">
        <v>436</v>
      </c>
      <c r="F645" s="74" t="s">
        <v>913</v>
      </c>
      <c r="G645" s="33" t="s">
        <v>470</v>
      </c>
      <c r="H645" s="63"/>
      <c r="I645" s="75"/>
      <c r="J645" s="80"/>
      <c r="K645" s="71" t="s">
        <v>31</v>
      </c>
      <c r="L645" s="66" t="s">
        <v>436</v>
      </c>
      <c r="M645" s="74" t="s">
        <v>913</v>
      </c>
      <c r="N645" s="33" t="s">
        <v>470</v>
      </c>
      <c r="O645" s="63"/>
      <c r="P645" s="75"/>
      <c r="Q645" s="80" t="s">
        <v>5</v>
      </c>
      <c r="R645" s="71" t="s">
        <v>568</v>
      </c>
      <c r="S645" s="66" t="s">
        <v>445</v>
      </c>
      <c r="T645" s="69" t="s">
        <v>854</v>
      </c>
      <c r="U645" s="33">
        <v>250</v>
      </c>
      <c r="V645" s="73">
        <v>0</v>
      </c>
      <c r="W645" s="68" t="s">
        <v>29</v>
      </c>
      <c r="X645" s="80" t="s">
        <v>5</v>
      </c>
      <c r="Y645" s="71" t="s">
        <v>569</v>
      </c>
      <c r="Z645" s="66" t="s">
        <v>436</v>
      </c>
      <c r="AA645" s="69" t="s">
        <v>857</v>
      </c>
      <c r="AB645" s="33">
        <v>400</v>
      </c>
      <c r="AC645" s="73">
        <v>0</v>
      </c>
      <c r="AD645" s="68" t="s">
        <v>29</v>
      </c>
      <c r="AE645" s="80" t="s">
        <v>5</v>
      </c>
      <c r="AF645" s="71" t="s">
        <v>505</v>
      </c>
      <c r="AG645" s="66" t="s">
        <v>445</v>
      </c>
      <c r="AH645" s="69" t="s">
        <v>920</v>
      </c>
      <c r="AI645" s="33">
        <v>50</v>
      </c>
      <c r="AJ645" s="73">
        <v>0</v>
      </c>
      <c r="AK645" s="68" t="s">
        <v>29</v>
      </c>
      <c r="AL645" s="80"/>
      <c r="AM645" s="71" t="s">
        <v>31</v>
      </c>
      <c r="AN645" s="66" t="s">
        <v>436</v>
      </c>
      <c r="AO645" s="74" t="s">
        <v>913</v>
      </c>
      <c r="AP645" s="33" t="s">
        <v>470</v>
      </c>
      <c r="AQ645" s="63"/>
      <c r="AR645" s="75"/>
      <c r="AT645" s="90"/>
      <c r="AU645" s="90"/>
      <c r="AW645" s="118"/>
      <c r="AX645" s="119"/>
      <c r="AY645" s="120"/>
      <c r="AZ645" s="121"/>
      <c r="BA645" s="122"/>
      <c r="BB645" s="123"/>
      <c r="BC645" s="124"/>
      <c r="BD645" s="113"/>
      <c r="BE645" s="118"/>
      <c r="BF645" s="119"/>
      <c r="BG645" s="120"/>
      <c r="BH645" s="121"/>
      <c r="BI645" s="122"/>
      <c r="BJ645" s="123"/>
      <c r="BK645" s="121"/>
      <c r="BL645" s="124"/>
    </row>
    <row r="646" spans="1:64" ht="29.1" customHeight="1">
      <c r="A646" t="s">
        <v>967</v>
      </c>
      <c r="B646" s="16" t="s">
        <v>435</v>
      </c>
      <c r="C646" s="80"/>
      <c r="D646" s="71" t="s">
        <v>31</v>
      </c>
      <c r="E646" s="66" t="s">
        <v>437</v>
      </c>
      <c r="F646" s="74" t="s">
        <v>1116</v>
      </c>
      <c r="G646" s="33" t="s">
        <v>470</v>
      </c>
      <c r="H646" s="63"/>
      <c r="I646" s="75"/>
      <c r="J646" s="80"/>
      <c r="K646" s="71" t="s">
        <v>31</v>
      </c>
      <c r="L646" s="66" t="s">
        <v>437</v>
      </c>
      <c r="M646" s="74" t="s">
        <v>1116</v>
      </c>
      <c r="N646" s="33" t="s">
        <v>470</v>
      </c>
      <c r="O646" s="63"/>
      <c r="P646" s="75"/>
      <c r="Q646" s="80" t="s">
        <v>5</v>
      </c>
      <c r="R646" s="71" t="s">
        <v>568</v>
      </c>
      <c r="S646" s="66" t="s">
        <v>446</v>
      </c>
      <c r="T646" s="69" t="s">
        <v>855</v>
      </c>
      <c r="U646" s="33">
        <v>100</v>
      </c>
      <c r="V646" s="73">
        <v>0</v>
      </c>
      <c r="W646" s="68" t="s">
        <v>29</v>
      </c>
      <c r="X646" s="80" t="s">
        <v>5</v>
      </c>
      <c r="Y646" s="71" t="s">
        <v>569</v>
      </c>
      <c r="Z646" s="66" t="s">
        <v>437</v>
      </c>
      <c r="AA646" s="69" t="s">
        <v>1115</v>
      </c>
      <c r="AB646" s="33">
        <v>350</v>
      </c>
      <c r="AC646" s="73">
        <v>0</v>
      </c>
      <c r="AD646" s="68" t="s">
        <v>29</v>
      </c>
      <c r="AE646" s="80"/>
      <c r="AF646" s="71" t="s">
        <v>31</v>
      </c>
      <c r="AG646" s="66" t="s">
        <v>436</v>
      </c>
      <c r="AH646" s="74" t="s">
        <v>913</v>
      </c>
      <c r="AI646" s="33" t="s">
        <v>470</v>
      </c>
      <c r="AJ646" s="63"/>
      <c r="AK646" s="75"/>
      <c r="AL646" s="80"/>
      <c r="AM646" s="71" t="s">
        <v>31</v>
      </c>
      <c r="AN646" s="66" t="s">
        <v>437</v>
      </c>
      <c r="AO646" s="74" t="s">
        <v>1116</v>
      </c>
      <c r="AP646" s="33" t="s">
        <v>470</v>
      </c>
      <c r="AQ646" s="63"/>
      <c r="AR646" s="75"/>
      <c r="AT646" s="90"/>
      <c r="AU646" s="90"/>
      <c r="AW646" s="118"/>
      <c r="AX646" s="119"/>
      <c r="AY646" s="120"/>
      <c r="AZ646" s="121"/>
      <c r="BA646" s="122"/>
      <c r="BB646" s="123"/>
      <c r="BC646" s="124"/>
      <c r="BD646" s="113"/>
      <c r="BE646" s="118"/>
      <c r="BF646" s="119"/>
      <c r="BG646" s="120"/>
      <c r="BH646" s="121"/>
      <c r="BI646" s="122"/>
      <c r="BJ646" s="123"/>
      <c r="BK646" s="121"/>
      <c r="BL646" s="124"/>
    </row>
    <row r="647" spans="1:64" ht="29.1" customHeight="1">
      <c r="A647" t="s">
        <v>967</v>
      </c>
      <c r="B647" s="16"/>
      <c r="C647" s="80"/>
      <c r="D647" s="71" t="s">
        <v>31</v>
      </c>
      <c r="E647" s="66" t="s">
        <v>438</v>
      </c>
      <c r="F647" s="74" t="s">
        <v>914</v>
      </c>
      <c r="G647" s="33" t="s">
        <v>470</v>
      </c>
      <c r="H647" s="63"/>
      <c r="I647" s="75"/>
      <c r="J647" s="80"/>
      <c r="K647" s="71" t="s">
        <v>31</v>
      </c>
      <c r="L647" s="66" t="s">
        <v>438</v>
      </c>
      <c r="M647" s="74" t="s">
        <v>914</v>
      </c>
      <c r="N647" s="33" t="s">
        <v>470</v>
      </c>
      <c r="O647" s="63"/>
      <c r="P647" s="75"/>
      <c r="Q647" s="80"/>
      <c r="R647" s="71" t="s">
        <v>31</v>
      </c>
      <c r="S647" s="66" t="s">
        <v>436</v>
      </c>
      <c r="T647" s="74" t="s">
        <v>913</v>
      </c>
      <c r="U647" s="33" t="s">
        <v>470</v>
      </c>
      <c r="V647" s="63"/>
      <c r="W647" s="75"/>
      <c r="X647" s="80" t="s">
        <v>5</v>
      </c>
      <c r="Y647" s="71" t="s">
        <v>569</v>
      </c>
      <c r="Z647" s="66" t="s">
        <v>438</v>
      </c>
      <c r="AA647" s="69" t="s">
        <v>854</v>
      </c>
      <c r="AB647" s="33">
        <v>1900</v>
      </c>
      <c r="AC647" s="73">
        <v>0</v>
      </c>
      <c r="AD647" s="68" t="s">
        <v>29</v>
      </c>
      <c r="AE647" s="80"/>
      <c r="AF647" s="71" t="s">
        <v>31</v>
      </c>
      <c r="AG647" s="66" t="s">
        <v>437</v>
      </c>
      <c r="AH647" s="74" t="s">
        <v>1116</v>
      </c>
      <c r="AI647" s="33" t="s">
        <v>470</v>
      </c>
      <c r="AJ647" s="63"/>
      <c r="AK647" s="75"/>
      <c r="AL647" s="80"/>
      <c r="AM647" s="71" t="s">
        <v>31</v>
      </c>
      <c r="AN647" s="66" t="s">
        <v>438</v>
      </c>
      <c r="AO647" s="74" t="s">
        <v>914</v>
      </c>
      <c r="AP647" s="33" t="s">
        <v>470</v>
      </c>
      <c r="AQ647" s="63"/>
      <c r="AR647" s="75"/>
      <c r="AT647" s="90"/>
      <c r="AU647" s="90"/>
      <c r="AW647" s="118"/>
      <c r="AX647" s="119"/>
      <c r="AY647" s="120"/>
      <c r="AZ647" s="121"/>
      <c r="BA647" s="122"/>
      <c r="BB647" s="123"/>
      <c r="BC647" s="124"/>
      <c r="BD647" s="113"/>
      <c r="BE647" s="118"/>
      <c r="BF647" s="119"/>
      <c r="BG647" s="120"/>
      <c r="BH647" s="121"/>
      <c r="BI647" s="122"/>
      <c r="BJ647" s="123"/>
      <c r="BK647" s="121"/>
      <c r="BL647" s="124"/>
    </row>
    <row r="648" spans="1:64" ht="29.1" customHeight="1">
      <c r="A648" t="s">
        <v>967</v>
      </c>
      <c r="B648" s="16"/>
      <c r="C648" s="80"/>
      <c r="D648" s="71" t="s">
        <v>31</v>
      </c>
      <c r="E648" s="66" t="s">
        <v>439</v>
      </c>
      <c r="F648" s="74" t="s">
        <v>915</v>
      </c>
      <c r="G648" s="33" t="s">
        <v>470</v>
      </c>
      <c r="H648" s="63"/>
      <c r="I648" s="75"/>
      <c r="J648" s="80"/>
      <c r="K648" s="71" t="s">
        <v>31</v>
      </c>
      <c r="L648" s="66" t="s">
        <v>439</v>
      </c>
      <c r="M648" s="74" t="s">
        <v>915</v>
      </c>
      <c r="N648" s="33" t="s">
        <v>470</v>
      </c>
      <c r="O648" s="63"/>
      <c r="P648" s="75"/>
      <c r="Q648" s="80"/>
      <c r="R648" s="71" t="s">
        <v>31</v>
      </c>
      <c r="S648" s="66" t="s">
        <v>437</v>
      </c>
      <c r="T648" s="74" t="s">
        <v>1116</v>
      </c>
      <c r="U648" s="33" t="s">
        <v>470</v>
      </c>
      <c r="V648" s="63"/>
      <c r="W648" s="75"/>
      <c r="X648" s="80" t="s">
        <v>5</v>
      </c>
      <c r="Y648" s="71" t="s">
        <v>569</v>
      </c>
      <c r="Z648" s="66" t="s">
        <v>439</v>
      </c>
      <c r="AA648" s="69" t="s">
        <v>858</v>
      </c>
      <c r="AB648" s="33">
        <v>850</v>
      </c>
      <c r="AC648" s="73">
        <v>0</v>
      </c>
      <c r="AD648" s="68" t="s">
        <v>29</v>
      </c>
      <c r="AE648" s="80"/>
      <c r="AF648" s="71" t="s">
        <v>31</v>
      </c>
      <c r="AG648" s="66" t="s">
        <v>439</v>
      </c>
      <c r="AH648" s="74" t="s">
        <v>915</v>
      </c>
      <c r="AI648" s="33" t="s">
        <v>470</v>
      </c>
      <c r="AJ648" s="63"/>
      <c r="AK648" s="75"/>
      <c r="AL648" s="80"/>
      <c r="AM648" s="71" t="s">
        <v>31</v>
      </c>
      <c r="AN648" s="66" t="s">
        <v>439</v>
      </c>
      <c r="AO648" s="74" t="s">
        <v>915</v>
      </c>
      <c r="AP648" s="33" t="s">
        <v>470</v>
      </c>
      <c r="AQ648" s="63"/>
      <c r="AR648" s="75"/>
      <c r="AT648" s="90"/>
      <c r="AU648" s="90"/>
      <c r="AW648" s="118"/>
      <c r="AX648" s="119"/>
      <c r="AY648" s="120"/>
      <c r="AZ648" s="121"/>
      <c r="BA648" s="122"/>
      <c r="BB648" s="123"/>
      <c r="BC648" s="124"/>
      <c r="BD648" s="113"/>
      <c r="BE648" s="118"/>
      <c r="BF648" s="119"/>
      <c r="BG648" s="120"/>
      <c r="BH648" s="121"/>
      <c r="BI648" s="122"/>
      <c r="BJ648" s="123"/>
      <c r="BK648" s="121"/>
      <c r="BL648" s="124"/>
    </row>
    <row r="649" spans="1:64" ht="29.1" customHeight="1">
      <c r="A649" t="s">
        <v>967</v>
      </c>
      <c r="B649" s="16"/>
      <c r="C649" s="80"/>
      <c r="D649" s="71" t="s">
        <v>31</v>
      </c>
      <c r="E649" s="66" t="s">
        <v>440</v>
      </c>
      <c r="F649" s="74" t="s">
        <v>916</v>
      </c>
      <c r="G649" s="33" t="s">
        <v>470</v>
      </c>
      <c r="H649" s="63"/>
      <c r="I649" s="75"/>
      <c r="J649" s="80"/>
      <c r="K649" s="71" t="s">
        <v>31</v>
      </c>
      <c r="L649" s="66" t="s">
        <v>440</v>
      </c>
      <c r="M649" s="74" t="s">
        <v>916</v>
      </c>
      <c r="N649" s="33" t="s">
        <v>470</v>
      </c>
      <c r="O649" s="63"/>
      <c r="P649" s="75"/>
      <c r="Q649" s="80"/>
      <c r="R649" s="71" t="s">
        <v>31</v>
      </c>
      <c r="S649" s="66" t="s">
        <v>440</v>
      </c>
      <c r="T649" s="74" t="s">
        <v>916</v>
      </c>
      <c r="U649" s="33" t="s">
        <v>470</v>
      </c>
      <c r="V649" s="63"/>
      <c r="W649" s="75"/>
      <c r="X649" s="80" t="s">
        <v>5</v>
      </c>
      <c r="Y649" s="71" t="s">
        <v>569</v>
      </c>
      <c r="Z649" s="66" t="s">
        <v>440</v>
      </c>
      <c r="AA649" s="69" t="s">
        <v>859</v>
      </c>
      <c r="AB649" s="33">
        <v>750</v>
      </c>
      <c r="AC649" s="73">
        <v>0</v>
      </c>
      <c r="AD649" s="68" t="s">
        <v>29</v>
      </c>
      <c r="AE649" s="80"/>
      <c r="AF649" s="71" t="s">
        <v>31</v>
      </c>
      <c r="AG649" s="66" t="s">
        <v>440</v>
      </c>
      <c r="AH649" s="74" t="s">
        <v>916</v>
      </c>
      <c r="AI649" s="33" t="s">
        <v>470</v>
      </c>
      <c r="AJ649" s="63"/>
      <c r="AK649" s="75"/>
      <c r="AL649" s="80"/>
      <c r="AM649" s="71" t="s">
        <v>31</v>
      </c>
      <c r="AN649" s="66" t="s">
        <v>440</v>
      </c>
      <c r="AO649" s="74" t="s">
        <v>916</v>
      </c>
      <c r="AP649" s="33" t="s">
        <v>470</v>
      </c>
      <c r="AQ649" s="63"/>
      <c r="AR649" s="75"/>
      <c r="AT649" s="90"/>
      <c r="AU649" s="90"/>
      <c r="AW649" s="118"/>
      <c r="AX649" s="119"/>
      <c r="AY649" s="120"/>
      <c r="AZ649" s="121"/>
      <c r="BA649" s="122"/>
      <c r="BB649" s="123"/>
      <c r="BC649" s="124"/>
      <c r="BD649" s="113"/>
      <c r="BE649" s="118"/>
      <c r="BF649" s="119"/>
      <c r="BG649" s="120"/>
      <c r="BH649" s="121"/>
      <c r="BI649" s="122"/>
      <c r="BJ649" s="123"/>
      <c r="BK649" s="121"/>
      <c r="BL649" s="124"/>
    </row>
    <row r="650" spans="1:64" ht="29.1" customHeight="1">
      <c r="A650" t="s">
        <v>967</v>
      </c>
      <c r="B650" s="16"/>
      <c r="C650" s="80"/>
      <c r="D650" s="71" t="s">
        <v>31</v>
      </c>
      <c r="E650" s="66" t="s">
        <v>441</v>
      </c>
      <c r="F650" s="74" t="s">
        <v>917</v>
      </c>
      <c r="G650" s="33" t="s">
        <v>470</v>
      </c>
      <c r="H650" s="63"/>
      <c r="I650" s="75"/>
      <c r="J650" s="80"/>
      <c r="K650" s="71" t="s">
        <v>31</v>
      </c>
      <c r="L650" s="66" t="s">
        <v>441</v>
      </c>
      <c r="M650" s="74" t="s">
        <v>917</v>
      </c>
      <c r="N650" s="33" t="s">
        <v>470</v>
      </c>
      <c r="O650" s="63"/>
      <c r="P650" s="75"/>
      <c r="Q650" s="80"/>
      <c r="R650" s="71" t="s">
        <v>31</v>
      </c>
      <c r="S650" s="66" t="s">
        <v>441</v>
      </c>
      <c r="T650" s="74" t="s">
        <v>917</v>
      </c>
      <c r="U650" s="33" t="s">
        <v>470</v>
      </c>
      <c r="V650" s="63"/>
      <c r="W650" s="75"/>
      <c r="X650" s="80" t="s">
        <v>5</v>
      </c>
      <c r="Y650" s="71" t="s">
        <v>569</v>
      </c>
      <c r="Z650" s="66" t="s">
        <v>441</v>
      </c>
      <c r="AA650" s="69" t="s">
        <v>860</v>
      </c>
      <c r="AB650" s="33">
        <v>1250</v>
      </c>
      <c r="AC650" s="73">
        <v>0</v>
      </c>
      <c r="AD650" s="68" t="s">
        <v>29</v>
      </c>
      <c r="AE650" s="80"/>
      <c r="AF650" s="71" t="s">
        <v>31</v>
      </c>
      <c r="AG650" s="66" t="s">
        <v>441</v>
      </c>
      <c r="AH650" s="74" t="s">
        <v>917</v>
      </c>
      <c r="AI650" s="33" t="s">
        <v>470</v>
      </c>
      <c r="AJ650" s="63"/>
      <c r="AK650" s="75"/>
      <c r="AL650" s="80"/>
      <c r="AM650" s="71" t="s">
        <v>31</v>
      </c>
      <c r="AN650" s="66" t="s">
        <v>441</v>
      </c>
      <c r="AO650" s="74" t="s">
        <v>917</v>
      </c>
      <c r="AP650" s="33" t="s">
        <v>470</v>
      </c>
      <c r="AQ650" s="63"/>
      <c r="AR650" s="75"/>
      <c r="AT650" s="90"/>
      <c r="AU650" s="90"/>
      <c r="AW650" s="118"/>
      <c r="AX650" s="119"/>
      <c r="AY650" s="120"/>
      <c r="AZ650" s="121"/>
      <c r="BA650" s="122"/>
      <c r="BB650" s="123"/>
      <c r="BC650" s="124"/>
      <c r="BD650" s="113"/>
      <c r="BE650" s="118"/>
      <c r="BF650" s="119"/>
      <c r="BG650" s="120"/>
      <c r="BH650" s="121"/>
      <c r="BI650" s="122"/>
      <c r="BJ650" s="123"/>
      <c r="BK650" s="121"/>
      <c r="BL650" s="124"/>
    </row>
    <row r="651" spans="1:64" ht="29.1" customHeight="1">
      <c r="A651" t="s">
        <v>967</v>
      </c>
      <c r="B651" s="16"/>
      <c r="C651" s="80"/>
      <c r="D651" s="71" t="s">
        <v>31</v>
      </c>
      <c r="E651" s="66" t="s">
        <v>442</v>
      </c>
      <c r="F651" s="74" t="s">
        <v>918</v>
      </c>
      <c r="G651" s="33" t="s">
        <v>470</v>
      </c>
      <c r="H651" s="63"/>
      <c r="I651" s="75"/>
      <c r="J651" s="80"/>
      <c r="K651" s="71" t="s">
        <v>31</v>
      </c>
      <c r="L651" s="66" t="s">
        <v>442</v>
      </c>
      <c r="M651" s="74" t="s">
        <v>918</v>
      </c>
      <c r="N651" s="33" t="s">
        <v>470</v>
      </c>
      <c r="O651" s="63"/>
      <c r="P651" s="75"/>
      <c r="Q651" s="80"/>
      <c r="R651" s="71" t="s">
        <v>31</v>
      </c>
      <c r="S651" s="66" t="s">
        <v>443</v>
      </c>
      <c r="T651" s="74" t="s">
        <v>919</v>
      </c>
      <c r="U651" s="33" t="s">
        <v>470</v>
      </c>
      <c r="V651" s="63"/>
      <c r="W651" s="75"/>
      <c r="X651" s="80" t="s">
        <v>5</v>
      </c>
      <c r="Y651" s="71" t="s">
        <v>569</v>
      </c>
      <c r="Z651" s="66" t="s">
        <v>442</v>
      </c>
      <c r="AA651" s="69" t="s">
        <v>855</v>
      </c>
      <c r="AB651" s="33">
        <v>550</v>
      </c>
      <c r="AC651" s="73">
        <v>0</v>
      </c>
      <c r="AD651" s="68" t="s">
        <v>29</v>
      </c>
      <c r="AE651" s="80"/>
      <c r="AF651" s="71" t="s">
        <v>31</v>
      </c>
      <c r="AG651" s="66" t="s">
        <v>442</v>
      </c>
      <c r="AH651" s="74" t="s">
        <v>918</v>
      </c>
      <c r="AI651" s="33" t="s">
        <v>470</v>
      </c>
      <c r="AJ651" s="63"/>
      <c r="AK651" s="75"/>
      <c r="AL651" s="80"/>
      <c r="AM651" s="71" t="s">
        <v>31</v>
      </c>
      <c r="AN651" s="66" t="s">
        <v>442</v>
      </c>
      <c r="AO651" s="74" t="s">
        <v>918</v>
      </c>
      <c r="AP651" s="33" t="s">
        <v>470</v>
      </c>
      <c r="AQ651" s="63"/>
      <c r="AR651" s="75"/>
      <c r="AT651" s="90"/>
      <c r="AU651" s="90"/>
      <c r="AW651" s="118"/>
      <c r="AX651" s="119"/>
      <c r="AY651" s="120"/>
      <c r="AZ651" s="121"/>
      <c r="BA651" s="122"/>
      <c r="BB651" s="123"/>
      <c r="BC651" s="124"/>
      <c r="BD651" s="113"/>
      <c r="BE651" s="118"/>
      <c r="BF651" s="119"/>
      <c r="BG651" s="120"/>
      <c r="BH651" s="121"/>
      <c r="BI651" s="122"/>
      <c r="BJ651" s="123"/>
      <c r="BK651" s="121"/>
      <c r="BL651" s="124"/>
    </row>
    <row r="652" spans="1:64" ht="29.1" customHeight="1">
      <c r="A652" t="s">
        <v>967</v>
      </c>
      <c r="B652" s="16"/>
      <c r="C652" s="80"/>
      <c r="D652" s="71" t="s">
        <v>31</v>
      </c>
      <c r="E652" s="66" t="s">
        <v>443</v>
      </c>
      <c r="F652" s="74" t="s">
        <v>919</v>
      </c>
      <c r="G652" s="33" t="s">
        <v>470</v>
      </c>
      <c r="H652" s="63"/>
      <c r="I652" s="75"/>
      <c r="J652" s="80"/>
      <c r="K652" s="71" t="s">
        <v>31</v>
      </c>
      <c r="L652" s="66" t="s">
        <v>443</v>
      </c>
      <c r="M652" s="74" t="s">
        <v>919</v>
      </c>
      <c r="N652" s="33" t="s">
        <v>470</v>
      </c>
      <c r="O652" s="63"/>
      <c r="P652" s="75"/>
      <c r="Q652" s="80"/>
      <c r="R652" s="71" t="s">
        <v>31</v>
      </c>
      <c r="S652" s="66" t="s">
        <v>444</v>
      </c>
      <c r="T652" s="74" t="s">
        <v>1142</v>
      </c>
      <c r="U652" s="33" t="s">
        <v>470</v>
      </c>
      <c r="V652" s="63"/>
      <c r="W652" s="75"/>
      <c r="X652" s="80" t="s">
        <v>5</v>
      </c>
      <c r="Y652" s="71" t="s">
        <v>569</v>
      </c>
      <c r="Z652" s="66" t="s">
        <v>443</v>
      </c>
      <c r="AA652" s="69" t="s">
        <v>861</v>
      </c>
      <c r="AB652" s="33">
        <v>400</v>
      </c>
      <c r="AC652" s="73">
        <v>0</v>
      </c>
      <c r="AD652" s="68" t="s">
        <v>29</v>
      </c>
      <c r="AE652" s="80"/>
      <c r="AF652" s="71" t="s">
        <v>31</v>
      </c>
      <c r="AG652" s="66" t="s">
        <v>443</v>
      </c>
      <c r="AH652" s="74" t="s">
        <v>919</v>
      </c>
      <c r="AI652" s="33" t="s">
        <v>470</v>
      </c>
      <c r="AJ652" s="63"/>
      <c r="AK652" s="75"/>
      <c r="AL652" s="80"/>
      <c r="AM652" s="71" t="s">
        <v>31</v>
      </c>
      <c r="AN652" s="66" t="s">
        <v>443</v>
      </c>
      <c r="AO652" s="74" t="s">
        <v>919</v>
      </c>
      <c r="AP652" s="33" t="s">
        <v>470</v>
      </c>
      <c r="AQ652" s="63"/>
      <c r="AR652" s="75"/>
      <c r="AT652" s="90"/>
      <c r="AU652" s="90"/>
      <c r="AW652" s="118"/>
      <c r="AX652" s="119"/>
      <c r="AY652" s="120"/>
      <c r="AZ652" s="121"/>
      <c r="BA652" s="122"/>
      <c r="BB652" s="123"/>
      <c r="BC652" s="124"/>
      <c r="BD652" s="113"/>
      <c r="BE652" s="118"/>
      <c r="BF652" s="119"/>
      <c r="BG652" s="120"/>
      <c r="BH652" s="121"/>
      <c r="BI652" s="122"/>
      <c r="BJ652" s="123"/>
      <c r="BK652" s="121"/>
      <c r="BL652" s="124"/>
    </row>
    <row r="653" spans="1:64" ht="29.1" customHeight="1">
      <c r="A653" t="s">
        <v>967</v>
      </c>
      <c r="B653" s="16"/>
      <c r="C653" s="80"/>
      <c r="D653" s="71" t="s">
        <v>31</v>
      </c>
      <c r="E653" s="66" t="s">
        <v>444</v>
      </c>
      <c r="F653" s="74" t="s">
        <v>1142</v>
      </c>
      <c r="G653" s="33" t="s">
        <v>470</v>
      </c>
      <c r="H653" s="63"/>
      <c r="I653" s="75"/>
      <c r="J653" s="80"/>
      <c r="K653" s="71" t="s">
        <v>31</v>
      </c>
      <c r="L653" s="66" t="s">
        <v>444</v>
      </c>
      <c r="M653" s="74" t="s">
        <v>1142</v>
      </c>
      <c r="N653" s="33" t="s">
        <v>470</v>
      </c>
      <c r="O653" s="63"/>
      <c r="P653" s="75"/>
      <c r="Q653" s="80"/>
      <c r="R653" s="71"/>
      <c r="S653" s="66"/>
      <c r="T653" s="69"/>
      <c r="U653" s="33"/>
      <c r="V653" s="63"/>
      <c r="W653" s="75"/>
      <c r="X653" s="80" t="s">
        <v>5</v>
      </c>
      <c r="Y653" s="71" t="s">
        <v>569</v>
      </c>
      <c r="Z653" s="66" t="s">
        <v>444</v>
      </c>
      <c r="AA653" s="69" t="s">
        <v>921</v>
      </c>
      <c r="AB653" s="33">
        <v>550</v>
      </c>
      <c r="AC653" s="73">
        <v>0</v>
      </c>
      <c r="AD653" s="68" t="s">
        <v>29</v>
      </c>
      <c r="AE653" s="80"/>
      <c r="AF653" s="71" t="s">
        <v>31</v>
      </c>
      <c r="AG653" s="66" t="s">
        <v>444</v>
      </c>
      <c r="AH653" s="74" t="s">
        <v>1142</v>
      </c>
      <c r="AI653" s="33" t="s">
        <v>470</v>
      </c>
      <c r="AJ653" s="63"/>
      <c r="AK653" s="75"/>
      <c r="AL653" s="80"/>
      <c r="AM653" s="71" t="s">
        <v>31</v>
      </c>
      <c r="AN653" s="66" t="s">
        <v>444</v>
      </c>
      <c r="AO653" s="74" t="s">
        <v>1142</v>
      </c>
      <c r="AP653" s="33" t="s">
        <v>470</v>
      </c>
      <c r="AQ653" s="63"/>
      <c r="AR653" s="75"/>
      <c r="AT653" s="90"/>
      <c r="AU653" s="90"/>
      <c r="AW653" s="118"/>
      <c r="AX653" s="119"/>
      <c r="AY653" s="120"/>
      <c r="AZ653" s="121"/>
      <c r="BA653" s="122"/>
      <c r="BB653" s="123"/>
      <c r="BC653" s="124"/>
      <c r="BD653" s="113"/>
      <c r="BE653" s="118"/>
      <c r="BF653" s="119"/>
      <c r="BG653" s="120"/>
      <c r="BH653" s="121"/>
      <c r="BI653" s="122"/>
      <c r="BJ653" s="123"/>
      <c r="BK653" s="121"/>
      <c r="BL653" s="124"/>
    </row>
    <row r="654" spans="1:64" ht="29.1" customHeight="1">
      <c r="A654" t="s">
        <v>967</v>
      </c>
      <c r="B654" s="16"/>
      <c r="C654" s="80"/>
      <c r="D654" s="71"/>
      <c r="E654" s="66"/>
      <c r="F654" s="69"/>
      <c r="G654" s="33"/>
      <c r="H654" s="63"/>
      <c r="I654" s="75"/>
      <c r="J654" s="80"/>
      <c r="K654" s="71"/>
      <c r="L654" s="66"/>
      <c r="M654" s="69"/>
      <c r="N654" s="33"/>
      <c r="O654" s="63"/>
      <c r="P654" s="75"/>
      <c r="Q654" s="80"/>
      <c r="R654" s="71"/>
      <c r="S654" s="66"/>
      <c r="T654" s="69"/>
      <c r="U654" s="33"/>
      <c r="V654" s="63"/>
      <c r="W654" s="75"/>
      <c r="X654" s="80"/>
      <c r="Y654" s="71"/>
      <c r="Z654" s="66"/>
      <c r="AA654" s="69"/>
      <c r="AB654" s="33"/>
      <c r="AC654" s="63"/>
      <c r="AD654" s="75"/>
      <c r="AE654" s="80"/>
      <c r="AF654" s="71"/>
      <c r="AG654" s="66"/>
      <c r="AH654" s="69"/>
      <c r="AI654" s="33"/>
      <c r="AJ654" s="63"/>
      <c r="AK654" s="75"/>
      <c r="AL654" s="80"/>
      <c r="AM654" s="71"/>
      <c r="AN654" s="66"/>
      <c r="AO654" s="69"/>
      <c r="AP654" s="33"/>
      <c r="AQ654" s="63"/>
      <c r="AR654" s="75"/>
      <c r="AT654" s="90"/>
      <c r="AU654" s="90"/>
      <c r="AW654" s="118"/>
      <c r="AX654" s="119"/>
      <c r="AY654" s="120"/>
      <c r="AZ654" s="121"/>
      <c r="BA654" s="122"/>
      <c r="BB654" s="123"/>
      <c r="BC654" s="124"/>
      <c r="BD654" s="113"/>
      <c r="BE654" s="118"/>
      <c r="BF654" s="119"/>
      <c r="BG654" s="120"/>
      <c r="BH654" s="121"/>
      <c r="BI654" s="122"/>
      <c r="BJ654" s="123"/>
      <c r="BK654" s="121"/>
      <c r="BL654" s="124"/>
    </row>
    <row r="655" spans="1:64" ht="29.1" customHeight="1">
      <c r="A655" t="s">
        <v>967</v>
      </c>
      <c r="B655" s="16"/>
      <c r="C655" s="80"/>
      <c r="D655" s="71"/>
      <c r="E655" s="66"/>
      <c r="F655" s="69"/>
      <c r="G655" s="33"/>
      <c r="H655" s="63"/>
      <c r="I655" s="75"/>
      <c r="J655" s="80"/>
      <c r="K655" s="71"/>
      <c r="L655" s="66"/>
      <c r="M655" s="69"/>
      <c r="N655" s="33"/>
      <c r="O655" s="63"/>
      <c r="P655" s="75"/>
      <c r="Q655" s="80"/>
      <c r="R655" s="71"/>
      <c r="S655" s="66"/>
      <c r="T655" s="69"/>
      <c r="U655" s="33"/>
      <c r="V655" s="63"/>
      <c r="W655" s="75"/>
      <c r="X655" s="80"/>
      <c r="Y655" s="71"/>
      <c r="Z655" s="66"/>
      <c r="AA655" s="69"/>
      <c r="AB655" s="33"/>
      <c r="AC655" s="63"/>
      <c r="AD655" s="75"/>
      <c r="AE655" s="80"/>
      <c r="AF655" s="71"/>
      <c r="AG655" s="66"/>
      <c r="AH655" s="69"/>
      <c r="AI655" s="33"/>
      <c r="AJ655" s="63"/>
      <c r="AK655" s="75"/>
      <c r="AL655" s="80"/>
      <c r="AM655" s="71"/>
      <c r="AN655" s="66"/>
      <c r="AO655" s="69"/>
      <c r="AP655" s="33"/>
      <c r="AQ655" s="63"/>
      <c r="AR655" s="75"/>
      <c r="AT655" s="90"/>
      <c r="AU655" s="90"/>
      <c r="AW655" s="118"/>
      <c r="AX655" s="119"/>
      <c r="AY655" s="120"/>
      <c r="AZ655" s="121"/>
      <c r="BA655" s="122"/>
      <c r="BB655" s="123"/>
      <c r="BC655" s="124"/>
      <c r="BD655" s="113"/>
      <c r="BE655" s="118"/>
      <c r="BF655" s="119"/>
      <c r="BG655" s="120"/>
      <c r="BH655" s="121"/>
      <c r="BI655" s="122"/>
      <c r="BJ655" s="123"/>
      <c r="BK655" s="121"/>
      <c r="BL655" s="124"/>
    </row>
    <row r="656" spans="1:64" ht="29.1" customHeight="1">
      <c r="A656" t="s">
        <v>967</v>
      </c>
      <c r="B656" s="34">
        <f>SUM(G656,N656,U656,AB656,AI656,AP656)</f>
        <v>7400</v>
      </c>
      <c r="C656" s="80"/>
      <c r="D656" s="71"/>
      <c r="E656" s="66"/>
      <c r="F656" s="32" t="s">
        <v>68</v>
      </c>
      <c r="G656" s="33">
        <f>SUM(G645:G654)</f>
        <v>0</v>
      </c>
      <c r="H656" s="262">
        <f>SUM(H645:H654)</f>
        <v>0</v>
      </c>
      <c r="I656" s="263"/>
      <c r="J656" s="80"/>
      <c r="K656" s="71"/>
      <c r="L656" s="66"/>
      <c r="M656" s="32" t="s">
        <v>68</v>
      </c>
      <c r="N656" s="33">
        <f>SUM(N645:N654)</f>
        <v>0</v>
      </c>
      <c r="O656" s="262">
        <f>SUM(O645:O654)</f>
        <v>0</v>
      </c>
      <c r="P656" s="263"/>
      <c r="Q656" s="80"/>
      <c r="R656" s="71"/>
      <c r="S656" s="66"/>
      <c r="T656" s="32" t="s">
        <v>68</v>
      </c>
      <c r="U656" s="33">
        <f>SUM(U645:U654)</f>
        <v>350</v>
      </c>
      <c r="V656" s="262">
        <f>SUM(V645:V654)</f>
        <v>0</v>
      </c>
      <c r="W656" s="263"/>
      <c r="X656" s="80"/>
      <c r="Y656" s="71"/>
      <c r="Z656" s="66"/>
      <c r="AA656" s="32" t="s">
        <v>68</v>
      </c>
      <c r="AB656" s="33">
        <f>SUM(AB645:AB654)</f>
        <v>7000</v>
      </c>
      <c r="AC656" s="262">
        <f>SUM(AC645:AC654)</f>
        <v>0</v>
      </c>
      <c r="AD656" s="263"/>
      <c r="AE656" s="80"/>
      <c r="AF656" s="71"/>
      <c r="AG656" s="66"/>
      <c r="AH656" s="32" t="s">
        <v>68</v>
      </c>
      <c r="AI656" s="33">
        <f>SUM(AI645:AI654)</f>
        <v>50</v>
      </c>
      <c r="AJ656" s="262">
        <f>SUM(AJ645:AJ654)</f>
        <v>0</v>
      </c>
      <c r="AK656" s="263"/>
      <c r="AL656" s="80"/>
      <c r="AM656" s="71"/>
      <c r="AN656" s="66"/>
      <c r="AO656" s="32" t="s">
        <v>68</v>
      </c>
      <c r="AP656" s="33">
        <f>SUM(AP645:AP654)</f>
        <v>0</v>
      </c>
      <c r="AQ656" s="262">
        <f>SUM(AQ645:AQ654)</f>
        <v>0</v>
      </c>
      <c r="AR656" s="263"/>
      <c r="AT656" s="91"/>
      <c r="AU656" s="91">
        <f>SUM(BE656:BL656)</f>
        <v>0</v>
      </c>
      <c r="AW656" s="118"/>
      <c r="AX656" s="119"/>
      <c r="AY656" s="120"/>
      <c r="AZ656" s="121"/>
      <c r="BA656" s="122"/>
      <c r="BB656" s="123"/>
      <c r="BC656" s="124"/>
      <c r="BD656" s="113"/>
      <c r="BE656" s="118"/>
      <c r="BF656" s="119"/>
      <c r="BG656" s="120">
        <f>COUNTIF(V645:V646,{"&gt;0","&lt;0"})</f>
        <v>0</v>
      </c>
      <c r="BH656" s="121">
        <f>COUNTIF(AC645:AC654,{"&gt;0","&lt;0"})</f>
        <v>0</v>
      </c>
      <c r="BI656" s="122"/>
      <c r="BJ656" s="123"/>
      <c r="BK656" s="121"/>
      <c r="BL656" s="124">
        <f>IF(COUNTIF(V645,{"&gt;0","&lt;0"}),0,COUNTIF(AJ645,{"&gt;0","&lt;0"}))</f>
        <v>0</v>
      </c>
    </row>
    <row r="657" spans="1:64" ht="29.1" customHeight="1">
      <c r="A657" t="s">
        <v>967</v>
      </c>
      <c r="B657" s="16"/>
      <c r="C657" s="80"/>
      <c r="D657" s="71"/>
      <c r="E657" s="66"/>
      <c r="F657" s="69"/>
      <c r="G657" s="33"/>
      <c r="H657" s="63"/>
      <c r="I657" s="75"/>
      <c r="J657" s="80"/>
      <c r="K657" s="71"/>
      <c r="L657" s="66"/>
      <c r="M657" s="69"/>
      <c r="N657" s="33"/>
      <c r="O657" s="63"/>
      <c r="P657" s="75"/>
      <c r="Q657" s="80"/>
      <c r="R657" s="71"/>
      <c r="S657" s="66"/>
      <c r="T657" s="69"/>
      <c r="U657" s="33"/>
      <c r="V657" s="63"/>
      <c r="W657" s="75"/>
      <c r="X657" s="80"/>
      <c r="Y657" s="71"/>
      <c r="Z657" s="66"/>
      <c r="AA657" s="69"/>
      <c r="AB657" s="33"/>
      <c r="AC657" s="63"/>
      <c r="AD657" s="75"/>
      <c r="AE657" s="80"/>
      <c r="AF657" s="71"/>
      <c r="AG657" s="66"/>
      <c r="AH657" s="69"/>
      <c r="AI657" s="33"/>
      <c r="AJ657" s="63"/>
      <c r="AK657" s="75"/>
      <c r="AL657" s="80"/>
      <c r="AM657" s="71"/>
      <c r="AN657" s="66"/>
      <c r="AO657" s="69"/>
      <c r="AP657" s="33"/>
      <c r="AQ657" s="63"/>
      <c r="AR657" s="75"/>
      <c r="AT657" s="90"/>
      <c r="AU657" s="90"/>
      <c r="AW657" s="118"/>
      <c r="AX657" s="119"/>
      <c r="AY657" s="120"/>
      <c r="AZ657" s="121"/>
      <c r="BA657" s="122"/>
      <c r="BB657" s="123"/>
      <c r="BC657" s="124"/>
      <c r="BD657" s="113"/>
      <c r="BE657" s="118"/>
      <c r="BF657" s="119"/>
      <c r="BG657" s="120"/>
      <c r="BH657" s="121"/>
      <c r="BI657" s="122"/>
      <c r="BJ657" s="123"/>
      <c r="BK657" s="121"/>
      <c r="BL657" s="124"/>
    </row>
    <row r="658" spans="1:64" ht="29.1" customHeight="1">
      <c r="A658" t="s">
        <v>967</v>
      </c>
      <c r="B658" s="16"/>
      <c r="C658" s="80"/>
      <c r="D658" s="71"/>
      <c r="E658" s="66"/>
      <c r="F658" s="69"/>
      <c r="G658" s="33"/>
      <c r="H658" s="63"/>
      <c r="I658" s="75"/>
      <c r="J658" s="80"/>
      <c r="K658" s="71"/>
      <c r="L658" s="66"/>
      <c r="M658" s="69"/>
      <c r="N658" s="33"/>
      <c r="O658" s="63"/>
      <c r="P658" s="75"/>
      <c r="Q658" s="80"/>
      <c r="R658" s="71"/>
      <c r="S658" s="66"/>
      <c r="T658" s="69"/>
      <c r="U658" s="33"/>
      <c r="V658" s="63"/>
      <c r="W658" s="75"/>
      <c r="X658" s="80"/>
      <c r="Y658" s="71"/>
      <c r="Z658" s="66"/>
      <c r="AA658" s="69"/>
      <c r="AB658" s="33"/>
      <c r="AC658" s="63"/>
      <c r="AD658" s="75"/>
      <c r="AE658" s="80"/>
      <c r="AF658" s="71"/>
      <c r="AG658" s="66"/>
      <c r="AH658" s="69"/>
      <c r="AI658" s="33"/>
      <c r="AJ658" s="63"/>
      <c r="AK658" s="75"/>
      <c r="AL658" s="80"/>
      <c r="AM658" s="71"/>
      <c r="AN658" s="66"/>
      <c r="AO658" s="69"/>
      <c r="AP658" s="33"/>
      <c r="AQ658" s="63"/>
      <c r="AR658" s="75"/>
      <c r="AT658" s="90"/>
      <c r="AU658" s="90"/>
      <c r="AW658" s="118"/>
      <c r="AX658" s="119"/>
      <c r="AY658" s="120"/>
      <c r="AZ658" s="121"/>
      <c r="BA658" s="122"/>
      <c r="BB658" s="123"/>
      <c r="BC658" s="124"/>
      <c r="BD658" s="113"/>
      <c r="BE658" s="118"/>
      <c r="BF658" s="119"/>
      <c r="BG658" s="120"/>
      <c r="BH658" s="121"/>
      <c r="BI658" s="122"/>
      <c r="BJ658" s="123"/>
      <c r="BK658" s="121"/>
      <c r="BL658" s="124"/>
    </row>
    <row r="659" spans="1:64" ht="29.1" customHeight="1">
      <c r="A659" t="s">
        <v>967</v>
      </c>
      <c r="B659" s="14" t="s">
        <v>447</v>
      </c>
      <c r="C659" s="80"/>
      <c r="D659" s="71" t="s">
        <v>31</v>
      </c>
      <c r="E659" s="66" t="s">
        <v>449</v>
      </c>
      <c r="F659" s="74" t="s">
        <v>922</v>
      </c>
      <c r="G659" s="33" t="s">
        <v>470</v>
      </c>
      <c r="H659" s="63"/>
      <c r="I659" s="75"/>
      <c r="J659" s="80"/>
      <c r="K659" s="71" t="s">
        <v>31</v>
      </c>
      <c r="L659" s="66" t="s">
        <v>449</v>
      </c>
      <c r="M659" s="74" t="s">
        <v>922</v>
      </c>
      <c r="N659" s="33" t="s">
        <v>470</v>
      </c>
      <c r="O659" s="63"/>
      <c r="P659" s="75"/>
      <c r="Q659" s="80" t="s">
        <v>5</v>
      </c>
      <c r="R659" s="71" t="s">
        <v>568</v>
      </c>
      <c r="S659" s="66" t="s">
        <v>454</v>
      </c>
      <c r="T659" s="69" t="s">
        <v>856</v>
      </c>
      <c r="U659" s="33">
        <v>150</v>
      </c>
      <c r="V659" s="73">
        <v>0</v>
      </c>
      <c r="W659" s="68" t="s">
        <v>29</v>
      </c>
      <c r="X659" s="80" t="s">
        <v>5</v>
      </c>
      <c r="Y659" s="71" t="s">
        <v>569</v>
      </c>
      <c r="Z659" s="66" t="s">
        <v>449</v>
      </c>
      <c r="AA659" s="69" t="s">
        <v>862</v>
      </c>
      <c r="AB659" s="33">
        <v>1750</v>
      </c>
      <c r="AC659" s="73">
        <v>0</v>
      </c>
      <c r="AD659" s="68" t="s">
        <v>29</v>
      </c>
      <c r="AE659" s="80"/>
      <c r="AF659" s="71" t="s">
        <v>31</v>
      </c>
      <c r="AG659" s="66" t="s">
        <v>449</v>
      </c>
      <c r="AH659" s="74" t="s">
        <v>922</v>
      </c>
      <c r="AI659" s="33" t="s">
        <v>470</v>
      </c>
      <c r="AJ659" s="63"/>
      <c r="AK659" s="75"/>
      <c r="AL659" s="80"/>
      <c r="AM659" s="71" t="s">
        <v>31</v>
      </c>
      <c r="AN659" s="66" t="s">
        <v>449</v>
      </c>
      <c r="AO659" s="74" t="s">
        <v>922</v>
      </c>
      <c r="AP659" s="33" t="s">
        <v>470</v>
      </c>
      <c r="AQ659" s="63"/>
      <c r="AR659" s="75"/>
      <c r="AT659" s="90"/>
      <c r="AU659" s="90"/>
      <c r="AW659" s="118"/>
      <c r="AX659" s="119"/>
      <c r="AY659" s="120"/>
      <c r="AZ659" s="121"/>
      <c r="BA659" s="122"/>
      <c r="BB659" s="123"/>
      <c r="BC659" s="124"/>
      <c r="BD659" s="113"/>
      <c r="BE659" s="118"/>
      <c r="BF659" s="119"/>
      <c r="BG659" s="120"/>
      <c r="BH659" s="121"/>
      <c r="BI659" s="122"/>
      <c r="BJ659" s="123"/>
      <c r="BK659" s="121"/>
      <c r="BL659" s="124"/>
    </row>
    <row r="660" spans="1:64" ht="29.1" customHeight="1">
      <c r="A660" t="s">
        <v>967</v>
      </c>
      <c r="B660" s="16" t="s">
        <v>448</v>
      </c>
      <c r="C660" s="80"/>
      <c r="D660" s="71" t="s">
        <v>31</v>
      </c>
      <c r="E660" s="66" t="s">
        <v>450</v>
      </c>
      <c r="F660" s="74" t="s">
        <v>923</v>
      </c>
      <c r="G660" s="33" t="s">
        <v>470</v>
      </c>
      <c r="H660" s="63"/>
      <c r="I660" s="75"/>
      <c r="J660" s="80"/>
      <c r="K660" s="71" t="s">
        <v>31</v>
      </c>
      <c r="L660" s="66" t="s">
        <v>450</v>
      </c>
      <c r="M660" s="74" t="s">
        <v>923</v>
      </c>
      <c r="N660" s="33" t="s">
        <v>470</v>
      </c>
      <c r="O660" s="63"/>
      <c r="P660" s="75"/>
      <c r="Q660" s="80"/>
      <c r="R660" s="71" t="s">
        <v>31</v>
      </c>
      <c r="S660" s="66" t="s">
        <v>449</v>
      </c>
      <c r="T660" s="74" t="s">
        <v>922</v>
      </c>
      <c r="U660" s="33" t="s">
        <v>470</v>
      </c>
      <c r="V660" s="63"/>
      <c r="W660" s="75"/>
      <c r="X660" s="80" t="s">
        <v>5</v>
      </c>
      <c r="Y660" s="71" t="s">
        <v>569</v>
      </c>
      <c r="Z660" s="66" t="s">
        <v>450</v>
      </c>
      <c r="AA660" s="69" t="s">
        <v>863</v>
      </c>
      <c r="AB660" s="33">
        <v>550</v>
      </c>
      <c r="AC660" s="73">
        <v>0</v>
      </c>
      <c r="AD660" s="68" t="s">
        <v>29</v>
      </c>
      <c r="AE660" s="80"/>
      <c r="AF660" s="71" t="s">
        <v>31</v>
      </c>
      <c r="AG660" s="66" t="s">
        <v>450</v>
      </c>
      <c r="AH660" s="74" t="s">
        <v>923</v>
      </c>
      <c r="AI660" s="33" t="s">
        <v>470</v>
      </c>
      <c r="AJ660" s="63"/>
      <c r="AK660" s="75"/>
      <c r="AL660" s="80"/>
      <c r="AM660" s="71" t="s">
        <v>31</v>
      </c>
      <c r="AN660" s="66" t="s">
        <v>450</v>
      </c>
      <c r="AO660" s="74" t="s">
        <v>923</v>
      </c>
      <c r="AP660" s="33" t="s">
        <v>470</v>
      </c>
      <c r="AQ660" s="63"/>
      <c r="AR660" s="75"/>
      <c r="AT660" s="90"/>
      <c r="AU660" s="90"/>
      <c r="AW660" s="118"/>
      <c r="AX660" s="119"/>
      <c r="AY660" s="120"/>
      <c r="AZ660" s="121"/>
      <c r="BA660" s="122"/>
      <c r="BB660" s="123"/>
      <c r="BC660" s="124"/>
      <c r="BD660" s="113"/>
      <c r="BE660" s="118"/>
      <c r="BF660" s="119"/>
      <c r="BG660" s="120"/>
      <c r="BH660" s="121"/>
      <c r="BI660" s="122"/>
      <c r="BJ660" s="123"/>
      <c r="BK660" s="121"/>
      <c r="BL660" s="124"/>
    </row>
    <row r="661" spans="1:64" ht="29.1" customHeight="1">
      <c r="A661" t="s">
        <v>967</v>
      </c>
      <c r="B661" s="16"/>
      <c r="C661" s="80"/>
      <c r="D661" s="71" t="s">
        <v>31</v>
      </c>
      <c r="E661" s="66" t="s">
        <v>451</v>
      </c>
      <c r="F661" s="74" t="s">
        <v>924</v>
      </c>
      <c r="G661" s="33" t="s">
        <v>470</v>
      </c>
      <c r="H661" s="63"/>
      <c r="I661" s="75"/>
      <c r="J661" s="80"/>
      <c r="K661" s="71" t="s">
        <v>31</v>
      </c>
      <c r="L661" s="66" t="s">
        <v>451</v>
      </c>
      <c r="M661" s="74" t="s">
        <v>924</v>
      </c>
      <c r="N661" s="33" t="s">
        <v>470</v>
      </c>
      <c r="O661" s="63"/>
      <c r="P661" s="75"/>
      <c r="Q661" s="80"/>
      <c r="R661" s="71" t="s">
        <v>31</v>
      </c>
      <c r="S661" s="66" t="s">
        <v>450</v>
      </c>
      <c r="T661" s="74" t="s">
        <v>923</v>
      </c>
      <c r="U661" s="33" t="s">
        <v>470</v>
      </c>
      <c r="V661" s="63"/>
      <c r="W661" s="75"/>
      <c r="X661" s="80" t="s">
        <v>5</v>
      </c>
      <c r="Y661" s="71" t="s">
        <v>569</v>
      </c>
      <c r="Z661" s="66" t="s">
        <v>451</v>
      </c>
      <c r="AA661" s="69" t="s">
        <v>864</v>
      </c>
      <c r="AB661" s="33">
        <v>100</v>
      </c>
      <c r="AC661" s="73">
        <v>0</v>
      </c>
      <c r="AD661" s="68" t="s">
        <v>29</v>
      </c>
      <c r="AE661" s="80"/>
      <c r="AF661" s="71" t="s">
        <v>31</v>
      </c>
      <c r="AG661" s="66" t="s">
        <v>451</v>
      </c>
      <c r="AH661" s="74" t="s">
        <v>924</v>
      </c>
      <c r="AI661" s="33" t="s">
        <v>470</v>
      </c>
      <c r="AJ661" s="63"/>
      <c r="AK661" s="75"/>
      <c r="AL661" s="80"/>
      <c r="AM661" s="71" t="s">
        <v>31</v>
      </c>
      <c r="AN661" s="66" t="s">
        <v>451</v>
      </c>
      <c r="AO661" s="74" t="s">
        <v>924</v>
      </c>
      <c r="AP661" s="33" t="s">
        <v>470</v>
      </c>
      <c r="AQ661" s="63"/>
      <c r="AR661" s="75"/>
      <c r="AT661" s="90"/>
      <c r="AU661" s="90"/>
      <c r="AW661" s="118"/>
      <c r="AX661" s="119"/>
      <c r="AY661" s="120"/>
      <c r="AZ661" s="121"/>
      <c r="BA661" s="122"/>
      <c r="BB661" s="123"/>
      <c r="BC661" s="124"/>
      <c r="BD661" s="113"/>
      <c r="BE661" s="118"/>
      <c r="BF661" s="119"/>
      <c r="BG661" s="120"/>
      <c r="BH661" s="121"/>
      <c r="BI661" s="122"/>
      <c r="BJ661" s="123"/>
      <c r="BK661" s="121"/>
      <c r="BL661" s="124"/>
    </row>
    <row r="662" spans="1:64" ht="29.1" customHeight="1">
      <c r="A662" t="s">
        <v>967</v>
      </c>
      <c r="B662" s="16"/>
      <c r="C662" s="80"/>
      <c r="D662" s="71" t="s">
        <v>31</v>
      </c>
      <c r="E662" s="66" t="s">
        <v>452</v>
      </c>
      <c r="F662" s="74" t="s">
        <v>1117</v>
      </c>
      <c r="G662" s="33" t="s">
        <v>470</v>
      </c>
      <c r="H662" s="63"/>
      <c r="I662" s="75"/>
      <c r="J662" s="80"/>
      <c r="K662" s="71" t="s">
        <v>31</v>
      </c>
      <c r="L662" s="66" t="s">
        <v>452</v>
      </c>
      <c r="M662" s="74" t="s">
        <v>1117</v>
      </c>
      <c r="N662" s="33" t="s">
        <v>470</v>
      </c>
      <c r="O662" s="63"/>
      <c r="P662" s="75"/>
      <c r="Q662" s="80"/>
      <c r="R662" s="71" t="s">
        <v>31</v>
      </c>
      <c r="S662" s="66" t="s">
        <v>451</v>
      </c>
      <c r="T662" s="74" t="s">
        <v>924</v>
      </c>
      <c r="U662" s="33" t="s">
        <v>470</v>
      </c>
      <c r="V662" s="63"/>
      <c r="W662" s="75"/>
      <c r="X662" s="80" t="s">
        <v>5</v>
      </c>
      <c r="Y662" s="71" t="s">
        <v>569</v>
      </c>
      <c r="Z662" s="66" t="s">
        <v>452</v>
      </c>
      <c r="AA662" s="69" t="s">
        <v>1118</v>
      </c>
      <c r="AB662" s="33">
        <v>950</v>
      </c>
      <c r="AC662" s="73">
        <v>0</v>
      </c>
      <c r="AD662" s="68" t="s">
        <v>29</v>
      </c>
      <c r="AE662" s="80"/>
      <c r="AF662" s="71" t="s">
        <v>31</v>
      </c>
      <c r="AG662" s="66" t="s">
        <v>452</v>
      </c>
      <c r="AH662" s="74" t="s">
        <v>1117</v>
      </c>
      <c r="AI662" s="33" t="s">
        <v>470</v>
      </c>
      <c r="AJ662" s="63"/>
      <c r="AK662" s="75"/>
      <c r="AL662" s="80"/>
      <c r="AM662" s="71" t="s">
        <v>31</v>
      </c>
      <c r="AN662" s="66" t="s">
        <v>452</v>
      </c>
      <c r="AO662" s="74" t="s">
        <v>1117</v>
      </c>
      <c r="AP662" s="33" t="s">
        <v>470</v>
      </c>
      <c r="AQ662" s="63"/>
      <c r="AR662" s="75"/>
      <c r="AT662" s="90"/>
      <c r="AU662" s="90"/>
      <c r="AW662" s="118"/>
      <c r="AX662" s="119"/>
      <c r="AY662" s="120"/>
      <c r="AZ662" s="121"/>
      <c r="BA662" s="122"/>
      <c r="BB662" s="123"/>
      <c r="BC662" s="124"/>
      <c r="BD662" s="113"/>
      <c r="BE662" s="118"/>
      <c r="BF662" s="119"/>
      <c r="BG662" s="120"/>
      <c r="BH662" s="121"/>
      <c r="BI662" s="122"/>
      <c r="BJ662" s="123"/>
      <c r="BK662" s="121"/>
      <c r="BL662" s="124"/>
    </row>
    <row r="663" spans="1:64" ht="29.1" customHeight="1">
      <c r="A663" t="s">
        <v>967</v>
      </c>
      <c r="B663" s="16"/>
      <c r="C663" s="80"/>
      <c r="D663" s="71" t="s">
        <v>31</v>
      </c>
      <c r="E663" s="66" t="s">
        <v>453</v>
      </c>
      <c r="F663" s="74" t="s">
        <v>925</v>
      </c>
      <c r="G663" s="33" t="s">
        <v>470</v>
      </c>
      <c r="H663" s="63"/>
      <c r="I663" s="75"/>
      <c r="J663" s="80"/>
      <c r="K663" s="71" t="s">
        <v>31</v>
      </c>
      <c r="L663" s="66" t="s">
        <v>453</v>
      </c>
      <c r="M663" s="74" t="s">
        <v>925</v>
      </c>
      <c r="N663" s="33" t="s">
        <v>470</v>
      </c>
      <c r="O663" s="63"/>
      <c r="P663" s="75"/>
      <c r="Q663" s="80"/>
      <c r="R663" s="71" t="s">
        <v>31</v>
      </c>
      <c r="S663" s="66" t="s">
        <v>452</v>
      </c>
      <c r="T663" s="74" t="s">
        <v>1117</v>
      </c>
      <c r="U663" s="33" t="s">
        <v>470</v>
      </c>
      <c r="V663" s="63"/>
      <c r="W663" s="75"/>
      <c r="X663" s="80" t="s">
        <v>5</v>
      </c>
      <c r="Y663" s="71" t="s">
        <v>569</v>
      </c>
      <c r="Z663" s="66" t="s">
        <v>453</v>
      </c>
      <c r="AA663" s="69" t="s">
        <v>856</v>
      </c>
      <c r="AB663" s="33">
        <v>1250</v>
      </c>
      <c r="AC663" s="73">
        <v>0</v>
      </c>
      <c r="AD663" s="68" t="s">
        <v>29</v>
      </c>
      <c r="AE663" s="80"/>
      <c r="AF663" s="71" t="s">
        <v>31</v>
      </c>
      <c r="AG663" s="66" t="s">
        <v>453</v>
      </c>
      <c r="AH663" s="74" t="s">
        <v>925</v>
      </c>
      <c r="AI663" s="33" t="s">
        <v>470</v>
      </c>
      <c r="AJ663" s="63"/>
      <c r="AK663" s="75"/>
      <c r="AL663" s="80"/>
      <c r="AM663" s="71" t="s">
        <v>31</v>
      </c>
      <c r="AN663" s="66" t="s">
        <v>453</v>
      </c>
      <c r="AO663" s="74" t="s">
        <v>925</v>
      </c>
      <c r="AP663" s="33" t="s">
        <v>470</v>
      </c>
      <c r="AQ663" s="63"/>
      <c r="AR663" s="75"/>
      <c r="AT663" s="90"/>
      <c r="AU663" s="90"/>
      <c r="AW663" s="118"/>
      <c r="AX663" s="119"/>
      <c r="AY663" s="120"/>
      <c r="AZ663" s="121"/>
      <c r="BA663" s="122"/>
      <c r="BB663" s="123"/>
      <c r="BC663" s="124"/>
      <c r="BD663" s="113"/>
      <c r="BE663" s="118"/>
      <c r="BF663" s="119"/>
      <c r="BG663" s="120"/>
      <c r="BH663" s="121"/>
      <c r="BI663" s="122"/>
      <c r="BJ663" s="123"/>
      <c r="BK663" s="121"/>
      <c r="BL663" s="124"/>
    </row>
    <row r="664" spans="1:64" ht="29.1" customHeight="1">
      <c r="A664" t="s">
        <v>967</v>
      </c>
      <c r="B664" s="16"/>
      <c r="C664" s="80"/>
      <c r="D664" s="71"/>
      <c r="E664" s="66"/>
      <c r="F664" s="69"/>
      <c r="G664" s="33"/>
      <c r="H664" s="63"/>
      <c r="I664" s="75"/>
      <c r="J664" s="80"/>
      <c r="K664" s="71"/>
      <c r="L664" s="66"/>
      <c r="M664" s="69"/>
      <c r="N664" s="33"/>
      <c r="O664" s="63"/>
      <c r="P664" s="75"/>
      <c r="Q664" s="80"/>
      <c r="R664" s="71" t="s">
        <v>31</v>
      </c>
      <c r="S664" s="66" t="s">
        <v>453</v>
      </c>
      <c r="T664" s="74" t="s">
        <v>925</v>
      </c>
      <c r="U664" s="33" t="s">
        <v>470</v>
      </c>
      <c r="V664" s="63"/>
      <c r="W664" s="75"/>
      <c r="X664" s="80"/>
      <c r="Y664" s="71"/>
      <c r="Z664" s="66"/>
      <c r="AA664" s="69"/>
      <c r="AB664" s="33"/>
      <c r="AC664" s="63"/>
      <c r="AD664" s="75"/>
      <c r="AE664" s="80"/>
      <c r="AF664" s="71"/>
      <c r="AG664" s="66"/>
      <c r="AH664" s="69"/>
      <c r="AI664" s="33"/>
      <c r="AJ664" s="63"/>
      <c r="AK664" s="75"/>
      <c r="AL664" s="80"/>
      <c r="AM664" s="71"/>
      <c r="AN664" s="66"/>
      <c r="AO664" s="69"/>
      <c r="AP664" s="33"/>
      <c r="AQ664" s="63"/>
      <c r="AR664" s="75"/>
      <c r="AT664" s="90"/>
      <c r="AU664" s="90"/>
      <c r="AW664" s="118"/>
      <c r="AX664" s="119"/>
      <c r="AY664" s="120"/>
      <c r="AZ664" s="121"/>
      <c r="BA664" s="122"/>
      <c r="BB664" s="123"/>
      <c r="BC664" s="124"/>
      <c r="BD664" s="113"/>
      <c r="BE664" s="118"/>
      <c r="BF664" s="119"/>
      <c r="BG664" s="120"/>
      <c r="BH664" s="121"/>
      <c r="BI664" s="122"/>
      <c r="BJ664" s="123"/>
      <c r="BK664" s="121"/>
      <c r="BL664" s="124"/>
    </row>
    <row r="665" spans="1:64" ht="29.1" customHeight="1">
      <c r="A665" t="s">
        <v>967</v>
      </c>
      <c r="B665" s="16"/>
      <c r="C665" s="80"/>
      <c r="D665" s="71"/>
      <c r="E665" s="66"/>
      <c r="F665" s="69"/>
      <c r="G665" s="33"/>
      <c r="H665" s="63"/>
      <c r="I665" s="75"/>
      <c r="J665" s="80"/>
      <c r="K665" s="71"/>
      <c r="L665" s="66"/>
      <c r="M665" s="69"/>
      <c r="N665" s="33"/>
      <c r="O665" s="63"/>
      <c r="P665" s="75"/>
      <c r="Q665" s="80"/>
      <c r="R665" s="71"/>
      <c r="S665" s="66"/>
      <c r="T665" s="69"/>
      <c r="U665" s="33"/>
      <c r="V665" s="63"/>
      <c r="W665" s="75"/>
      <c r="X665" s="80"/>
      <c r="Y665" s="71"/>
      <c r="Z665" s="66"/>
      <c r="AA665" s="69"/>
      <c r="AB665" s="33"/>
      <c r="AC665" s="63"/>
      <c r="AD665" s="75"/>
      <c r="AE665" s="80"/>
      <c r="AF665" s="71"/>
      <c r="AG665" s="66"/>
      <c r="AH665" s="69"/>
      <c r="AI665" s="33"/>
      <c r="AJ665" s="63"/>
      <c r="AK665" s="75"/>
      <c r="AL665" s="80"/>
      <c r="AM665" s="71"/>
      <c r="AN665" s="66"/>
      <c r="AO665" s="69"/>
      <c r="AP665" s="33"/>
      <c r="AQ665" s="63"/>
      <c r="AR665" s="75"/>
      <c r="AT665" s="90"/>
      <c r="AU665" s="90"/>
      <c r="AW665" s="118"/>
      <c r="AX665" s="119"/>
      <c r="AY665" s="120"/>
      <c r="AZ665" s="121"/>
      <c r="BA665" s="122"/>
      <c r="BB665" s="123"/>
      <c r="BC665" s="124"/>
      <c r="BD665" s="113"/>
      <c r="BE665" s="118"/>
      <c r="BF665" s="119"/>
      <c r="BG665" s="120"/>
      <c r="BH665" s="121"/>
      <c r="BI665" s="122"/>
      <c r="BJ665" s="123"/>
      <c r="BK665" s="121"/>
      <c r="BL665" s="124"/>
    </row>
    <row r="666" spans="1:64" ht="29.1" customHeight="1">
      <c r="A666" t="s">
        <v>967</v>
      </c>
      <c r="B666" s="16"/>
      <c r="C666" s="80"/>
      <c r="D666" s="71"/>
      <c r="E666" s="66"/>
      <c r="F666" s="69"/>
      <c r="G666" s="33"/>
      <c r="H666" s="63"/>
      <c r="I666" s="75"/>
      <c r="J666" s="80"/>
      <c r="K666" s="71"/>
      <c r="L666" s="66"/>
      <c r="M666" s="69"/>
      <c r="N666" s="33"/>
      <c r="O666" s="63"/>
      <c r="P666" s="75"/>
      <c r="Q666" s="80"/>
      <c r="R666" s="71"/>
      <c r="S666" s="66"/>
      <c r="T666" s="69"/>
      <c r="U666" s="33"/>
      <c r="V666" s="63"/>
      <c r="W666" s="75"/>
      <c r="X666" s="80"/>
      <c r="Y666" s="71"/>
      <c r="Z666" s="66"/>
      <c r="AA666" s="69"/>
      <c r="AB666" s="33"/>
      <c r="AC666" s="63"/>
      <c r="AD666" s="75"/>
      <c r="AE666" s="80"/>
      <c r="AF666" s="71"/>
      <c r="AG666" s="66"/>
      <c r="AH666" s="69"/>
      <c r="AI666" s="33"/>
      <c r="AJ666" s="63"/>
      <c r="AK666" s="75"/>
      <c r="AL666" s="80"/>
      <c r="AM666" s="71"/>
      <c r="AN666" s="66"/>
      <c r="AO666" s="69"/>
      <c r="AP666" s="33"/>
      <c r="AQ666" s="63"/>
      <c r="AR666" s="75"/>
      <c r="AT666" s="90"/>
      <c r="AU666" s="90"/>
      <c r="AW666" s="118"/>
      <c r="AX666" s="119"/>
      <c r="AY666" s="120"/>
      <c r="AZ666" s="121"/>
      <c r="BA666" s="122"/>
      <c r="BB666" s="123"/>
      <c r="BC666" s="124"/>
      <c r="BD666" s="113"/>
      <c r="BE666" s="118"/>
      <c r="BF666" s="119"/>
      <c r="BG666" s="120"/>
      <c r="BH666" s="121"/>
      <c r="BI666" s="122"/>
      <c r="BJ666" s="123"/>
      <c r="BK666" s="121"/>
      <c r="BL666" s="124"/>
    </row>
    <row r="667" spans="1:64" ht="29.1" customHeight="1">
      <c r="A667" t="s">
        <v>967</v>
      </c>
      <c r="B667" s="34">
        <f>SUM(G667,N667,U667,AB667,AI667,AP667)</f>
        <v>4750</v>
      </c>
      <c r="C667" s="80"/>
      <c r="D667" s="71"/>
      <c r="E667" s="66"/>
      <c r="F667" s="32" t="s">
        <v>68</v>
      </c>
      <c r="G667" s="33">
        <f>SUM(G659:G665)</f>
        <v>0</v>
      </c>
      <c r="H667" s="262">
        <f>SUM(H659:H665)</f>
        <v>0</v>
      </c>
      <c r="I667" s="263"/>
      <c r="J667" s="80"/>
      <c r="K667" s="71"/>
      <c r="L667" s="66"/>
      <c r="M667" s="32" t="s">
        <v>68</v>
      </c>
      <c r="N667" s="33">
        <f>SUM(N659:N665)</f>
        <v>0</v>
      </c>
      <c r="O667" s="262">
        <f>SUM(O659:O665)</f>
        <v>0</v>
      </c>
      <c r="P667" s="263"/>
      <c r="Q667" s="80"/>
      <c r="R667" s="71"/>
      <c r="S667" s="66"/>
      <c r="T667" s="32" t="s">
        <v>68</v>
      </c>
      <c r="U667" s="33">
        <f>SUM(U659:U665)</f>
        <v>150</v>
      </c>
      <c r="V667" s="262">
        <f>SUM(V659:V665)</f>
        <v>0</v>
      </c>
      <c r="W667" s="263"/>
      <c r="X667" s="80"/>
      <c r="Y667" s="71"/>
      <c r="Z667" s="66"/>
      <c r="AA667" s="32" t="s">
        <v>68</v>
      </c>
      <c r="AB667" s="33">
        <f>SUM(AB659:AB665)</f>
        <v>4600</v>
      </c>
      <c r="AC667" s="262">
        <f>SUM(AC659:AC665)</f>
        <v>0</v>
      </c>
      <c r="AD667" s="263"/>
      <c r="AE667" s="80"/>
      <c r="AF667" s="71"/>
      <c r="AG667" s="66"/>
      <c r="AH667" s="32" t="s">
        <v>68</v>
      </c>
      <c r="AI667" s="33">
        <f>SUM(AI659:AI665)</f>
        <v>0</v>
      </c>
      <c r="AJ667" s="262">
        <f>SUM(AJ659:AJ665)</f>
        <v>0</v>
      </c>
      <c r="AK667" s="263"/>
      <c r="AL667" s="80"/>
      <c r="AM667" s="71"/>
      <c r="AN667" s="66"/>
      <c r="AO667" s="32" t="s">
        <v>68</v>
      </c>
      <c r="AP667" s="33">
        <f>SUM(AP659:AP665)</f>
        <v>0</v>
      </c>
      <c r="AQ667" s="262">
        <f>SUM(AQ659:AQ665)</f>
        <v>0</v>
      </c>
      <c r="AR667" s="263"/>
      <c r="AT667" s="91"/>
      <c r="AU667" s="91">
        <f>SUM(BE667:BL667)</f>
        <v>0</v>
      </c>
      <c r="AW667" s="118"/>
      <c r="AX667" s="119"/>
      <c r="AY667" s="120"/>
      <c r="AZ667" s="121"/>
      <c r="BA667" s="122"/>
      <c r="BB667" s="123"/>
      <c r="BC667" s="124"/>
      <c r="BD667" s="113"/>
      <c r="BE667" s="118"/>
      <c r="BF667" s="119"/>
      <c r="BG667" s="120">
        <f>COUNTIF(V659,{"&gt;0","&lt;0"})</f>
        <v>0</v>
      </c>
      <c r="BH667" s="121">
        <f>COUNTIF(AC659:AC665,{"&gt;0","&lt;0"})</f>
        <v>0</v>
      </c>
      <c r="BI667" s="122"/>
      <c r="BJ667" s="123"/>
      <c r="BK667" s="121"/>
      <c r="BL667" s="124"/>
    </row>
    <row r="668" spans="1:64" ht="29.1" customHeight="1">
      <c r="A668" t="s">
        <v>967</v>
      </c>
      <c r="B668" s="16"/>
      <c r="C668" s="80"/>
      <c r="D668" s="71"/>
      <c r="E668" s="66"/>
      <c r="F668" s="69"/>
      <c r="G668" s="33"/>
      <c r="H668" s="63"/>
      <c r="I668" s="75"/>
      <c r="J668" s="80"/>
      <c r="K668" s="71"/>
      <c r="L668" s="66"/>
      <c r="M668" s="69"/>
      <c r="N668" s="33"/>
      <c r="O668" s="63"/>
      <c r="P668" s="75"/>
      <c r="Q668" s="80"/>
      <c r="R668" s="71"/>
      <c r="S668" s="66"/>
      <c r="T668" s="69"/>
      <c r="U668" s="33"/>
      <c r="V668" s="63"/>
      <c r="W668" s="75"/>
      <c r="X668" s="80"/>
      <c r="Y668" s="71"/>
      <c r="Z668" s="66"/>
      <c r="AA668" s="69"/>
      <c r="AB668" s="33"/>
      <c r="AC668" s="63"/>
      <c r="AD668" s="75"/>
      <c r="AE668" s="80"/>
      <c r="AF668" s="71"/>
      <c r="AG668" s="66"/>
      <c r="AH668" s="69"/>
      <c r="AI668" s="33"/>
      <c r="AJ668" s="63"/>
      <c r="AK668" s="75"/>
      <c r="AL668" s="80"/>
      <c r="AM668" s="71"/>
      <c r="AN668" s="66"/>
      <c r="AO668" s="69"/>
      <c r="AP668" s="33"/>
      <c r="AQ668" s="63"/>
      <c r="AR668" s="75"/>
      <c r="AT668" s="90"/>
      <c r="AU668" s="90"/>
      <c r="AW668" s="118"/>
      <c r="AX668" s="119"/>
      <c r="AY668" s="120"/>
      <c r="AZ668" s="121"/>
      <c r="BA668" s="122"/>
      <c r="BB668" s="123"/>
      <c r="BC668" s="124"/>
      <c r="BD668" s="113"/>
      <c r="BE668" s="118"/>
      <c r="BF668" s="119"/>
      <c r="BG668" s="120"/>
      <c r="BH668" s="121"/>
      <c r="BI668" s="122"/>
      <c r="BJ668" s="123"/>
      <c r="BK668" s="121"/>
      <c r="BL668" s="124"/>
    </row>
    <row r="669" spans="1:64" ht="29.1" customHeight="1">
      <c r="A669" t="s">
        <v>967</v>
      </c>
      <c r="B669" s="16"/>
      <c r="C669" s="80"/>
      <c r="D669" s="71"/>
      <c r="E669" s="66"/>
      <c r="F669" s="69"/>
      <c r="G669" s="33"/>
      <c r="H669" s="63"/>
      <c r="I669" s="75"/>
      <c r="J669" s="80"/>
      <c r="K669" s="71"/>
      <c r="L669" s="66"/>
      <c r="M669" s="69"/>
      <c r="N669" s="33"/>
      <c r="O669" s="63"/>
      <c r="P669" s="75"/>
      <c r="Q669" s="80"/>
      <c r="R669" s="71"/>
      <c r="S669" s="66"/>
      <c r="T669" s="69"/>
      <c r="U669" s="33"/>
      <c r="V669" s="63"/>
      <c r="W669" s="75"/>
      <c r="X669" s="80"/>
      <c r="Y669" s="71"/>
      <c r="Z669" s="66"/>
      <c r="AA669" s="69"/>
      <c r="AB669" s="33"/>
      <c r="AC669" s="63"/>
      <c r="AD669" s="75"/>
      <c r="AE669" s="80"/>
      <c r="AF669" s="71"/>
      <c r="AG669" s="66"/>
      <c r="AH669" s="69"/>
      <c r="AI669" s="33"/>
      <c r="AJ669" s="63"/>
      <c r="AK669" s="75"/>
      <c r="AL669" s="80"/>
      <c r="AM669" s="71"/>
      <c r="AN669" s="66"/>
      <c r="AO669" s="69"/>
      <c r="AP669" s="33"/>
      <c r="AQ669" s="63"/>
      <c r="AR669" s="75"/>
      <c r="AT669" s="90"/>
      <c r="AU669" s="90"/>
      <c r="AW669" s="118"/>
      <c r="AX669" s="119"/>
      <c r="AY669" s="120"/>
      <c r="AZ669" s="121"/>
      <c r="BA669" s="122"/>
      <c r="BB669" s="123"/>
      <c r="BC669" s="124"/>
      <c r="BD669" s="113"/>
      <c r="BE669" s="118"/>
      <c r="BF669" s="119"/>
      <c r="BG669" s="120"/>
      <c r="BH669" s="121"/>
      <c r="BI669" s="122"/>
      <c r="BJ669" s="123"/>
      <c r="BK669" s="121"/>
      <c r="BL669" s="124"/>
    </row>
    <row r="670" spans="1:64" ht="29.1" customHeight="1">
      <c r="A670" t="s">
        <v>968</v>
      </c>
      <c r="B670" s="42" t="s">
        <v>22</v>
      </c>
      <c r="C670" s="43" t="s">
        <v>69</v>
      </c>
      <c r="D670" s="44" t="s">
        <v>69</v>
      </c>
      <c r="E670" s="45"/>
      <c r="F670" s="44"/>
      <c r="G670" s="81">
        <f>SUM(G642,G656,G667)</f>
        <v>0</v>
      </c>
      <c r="H670" s="282">
        <f>SUM(H642,H656,H667)</f>
        <v>0</v>
      </c>
      <c r="I670" s="216"/>
      <c r="J670" s="43"/>
      <c r="K670" s="44" t="s">
        <v>69</v>
      </c>
      <c r="L670" s="45"/>
      <c r="M670" s="44"/>
      <c r="N670" s="81">
        <f>SUM(N642,N656,N667)</f>
        <v>0</v>
      </c>
      <c r="O670" s="282">
        <f>SUM(O642,O656,O667)</f>
        <v>0</v>
      </c>
      <c r="P670" s="216"/>
      <c r="Q670" s="43"/>
      <c r="R670" s="72" t="s">
        <v>69</v>
      </c>
      <c r="S670" s="45"/>
      <c r="T670" s="44"/>
      <c r="U670" s="81">
        <f>SUM(U642,U656,U667)</f>
        <v>850</v>
      </c>
      <c r="V670" s="282">
        <f>SUM(V642,V656,V667)</f>
        <v>0</v>
      </c>
      <c r="W670" s="216"/>
      <c r="X670" s="43"/>
      <c r="Y670" s="72" t="s">
        <v>69</v>
      </c>
      <c r="Z670" s="45"/>
      <c r="AA670" s="44"/>
      <c r="AB670" s="81">
        <f>SUM(AB642,AB656,AB667)</f>
        <v>15150</v>
      </c>
      <c r="AC670" s="282">
        <f>SUM(AC642,AC656,AC667)</f>
        <v>0</v>
      </c>
      <c r="AD670" s="216"/>
      <c r="AE670" s="283" t="s">
        <v>69</v>
      </c>
      <c r="AF670" s="280"/>
      <c r="AG670" s="280"/>
      <c r="AH670" s="281"/>
      <c r="AI670" s="81">
        <f>SUM(AI642,AI656,AI667)</f>
        <v>100</v>
      </c>
      <c r="AJ670" s="282">
        <f>SUM(AJ642,AJ656,AJ667)</f>
        <v>0</v>
      </c>
      <c r="AK670" s="216"/>
      <c r="AL670" s="43"/>
      <c r="AM670" s="72" t="s">
        <v>69</v>
      </c>
      <c r="AN670" s="45"/>
      <c r="AO670" s="44"/>
      <c r="AP670" s="81">
        <f>SUM(AP642,AP656,AP667)</f>
        <v>0</v>
      </c>
      <c r="AQ670" s="282">
        <f>SUM(AQ642,AQ656,AQ667)</f>
        <v>0</v>
      </c>
      <c r="AR670" s="216"/>
      <c r="AT670" s="90"/>
      <c r="AU670" s="90"/>
      <c r="AW670" s="118"/>
      <c r="AX670" s="119"/>
      <c r="AY670" s="120"/>
      <c r="AZ670" s="121"/>
      <c r="BA670" s="122"/>
      <c r="BB670" s="123"/>
      <c r="BC670" s="124"/>
      <c r="BD670" s="113"/>
      <c r="BE670" s="118"/>
      <c r="BF670" s="119"/>
      <c r="BG670" s="120"/>
      <c r="BH670" s="121"/>
      <c r="BI670" s="122"/>
      <c r="BJ670" s="123"/>
      <c r="BK670" s="121"/>
      <c r="BL670" s="124"/>
    </row>
    <row r="671" spans="1:64" ht="29.1" customHeight="1">
      <c r="A671" t="s">
        <v>968</v>
      </c>
      <c r="C671" t="s">
        <v>1191</v>
      </c>
      <c r="AL671" s="284" t="s">
        <v>490</v>
      </c>
      <c r="AM671" s="284"/>
      <c r="AN671" s="284"/>
      <c r="AO671" s="284"/>
      <c r="AP671" s="285">
        <f>SUM(H670,O670,V670,AQ670,AC670,AJ670)</f>
        <v>0</v>
      </c>
      <c r="AQ671" s="286"/>
      <c r="AR671" s="286"/>
      <c r="AT671" s="90"/>
      <c r="AU671" s="90"/>
      <c r="AW671" s="118"/>
      <c r="AX671" s="119"/>
      <c r="AY671" s="120"/>
      <c r="AZ671" s="121"/>
      <c r="BA671" s="122"/>
      <c r="BB671" s="123"/>
      <c r="BC671" s="124"/>
      <c r="BD671" s="113"/>
      <c r="BE671" s="118"/>
      <c r="BF671" s="119"/>
      <c r="BG671" s="120"/>
      <c r="BH671" s="121"/>
      <c r="BI671" s="122"/>
      <c r="BJ671" s="123"/>
      <c r="BK671" s="121"/>
      <c r="BL671" s="124"/>
    </row>
    <row r="672" spans="1:64" ht="29.1" customHeight="1">
      <c r="A672" t="s">
        <v>968</v>
      </c>
      <c r="C672" t="s">
        <v>23</v>
      </c>
      <c r="AL672" t="s">
        <v>24</v>
      </c>
      <c r="AR672" s="158" t="str">
        <f>基本・配布部数合計!$T$38</f>
        <v>2022.05.18</v>
      </c>
      <c r="AT672" s="90"/>
      <c r="AU672" s="90"/>
      <c r="AW672" s="118"/>
      <c r="AX672" s="119"/>
      <c r="AY672" s="120"/>
      <c r="AZ672" s="121"/>
      <c r="BA672" s="122"/>
      <c r="BB672" s="123"/>
      <c r="BC672" s="124"/>
      <c r="BD672" s="113"/>
      <c r="BE672" s="118"/>
      <c r="BF672" s="119"/>
      <c r="BG672" s="120"/>
      <c r="BH672" s="121"/>
      <c r="BI672" s="122"/>
      <c r="BJ672" s="123"/>
      <c r="BK672" s="121"/>
      <c r="BL672" s="124"/>
    </row>
    <row r="673"/>
    <row r="674"/>
    <row r="675"/>
    <row r="676"/>
    <row r="677"/>
    <row r="678"/>
    <row r="679"/>
    <row r="680"/>
    <row r="681"/>
    <row r="682"/>
    <row r="683"/>
    <row r="684"/>
    <row r="685"/>
    <row r="686"/>
    <row r="687"/>
    <row r="688"/>
    <row r="689"/>
    <row r="690"/>
    <row r="691"/>
    <row r="692"/>
    <row r="693"/>
    <row r="694"/>
    <row r="695"/>
    <row r="696"/>
    <row r="697"/>
    <row r="698"/>
    <row r="699"/>
    <row r="700"/>
  </sheetData>
  <sheetProtection algorithmName="SHA-512" hashValue="Ys8CnBVe9NiYw9nzCqu+nk66XgeI/y814DVh2FqtDsw6Aeyrl49KMwoEXCBaW5sRl9Tig87+NlhyTuj7qI+B3A==" saltValue="Gz4TlGH0Guml/TcRvEpEpg==" spinCount="100000" sheet="1" objects="1" scenarios="1"/>
  <mergeCells count="606">
    <mergeCell ref="AL152:AR152"/>
    <mergeCell ref="AQ157:AR157"/>
    <mergeCell ref="AQ656:AR656"/>
    <mergeCell ref="AQ634:AR634"/>
    <mergeCell ref="AP631:AR631"/>
    <mergeCell ref="AN632:AO632"/>
    <mergeCell ref="AN633:AO633"/>
    <mergeCell ref="AJ273:AK273"/>
    <mergeCell ref="AQ331:AR331"/>
    <mergeCell ref="AQ334:AR334"/>
    <mergeCell ref="AL251:AO251"/>
    <mergeCell ref="AP251:AR251"/>
    <mergeCell ref="AL545:AO545"/>
    <mergeCell ref="AL335:AO335"/>
    <mergeCell ref="AL532:AR532"/>
    <mergeCell ref="AP545:AR545"/>
    <mergeCell ref="AJ334:AK334"/>
    <mergeCell ref="AQ642:AR642"/>
    <mergeCell ref="AQ529:AR529"/>
    <mergeCell ref="AL503:AO503"/>
    <mergeCell ref="AP503:AR503"/>
    <mergeCell ref="AJ502:AK502"/>
    <mergeCell ref="AQ502:AR502"/>
    <mergeCell ref="AJ404:AK404"/>
    <mergeCell ref="AN590:AO590"/>
    <mergeCell ref="AN591:AO591"/>
    <mergeCell ref="AN2:AO2"/>
    <mergeCell ref="AN3:AO3"/>
    <mergeCell ref="AP2:AR3"/>
    <mergeCell ref="AQ4:AR4"/>
    <mergeCell ref="AL5:AR5"/>
    <mergeCell ref="AQ24:AR24"/>
    <mergeCell ref="AQ46:AR46"/>
    <mergeCell ref="AP295:AR295"/>
    <mergeCell ref="AL461:AO461"/>
    <mergeCell ref="AP461:AR461"/>
    <mergeCell ref="AQ340:AR340"/>
    <mergeCell ref="AQ298:AR298"/>
    <mergeCell ref="AL41:AO41"/>
    <mergeCell ref="AP41:AR41"/>
    <mergeCell ref="AL89:AR89"/>
    <mergeCell ref="AQ166:AR166"/>
    <mergeCell ref="AL167:AO167"/>
    <mergeCell ref="AP167:AR167"/>
    <mergeCell ref="AL131:AR131"/>
    <mergeCell ref="AQ149:AR149"/>
    <mergeCell ref="AI254:AM255"/>
    <mergeCell ref="AP254:AR255"/>
    <mergeCell ref="AQ256:AR256"/>
    <mergeCell ref="AP127:AR127"/>
    <mergeCell ref="AL671:AO671"/>
    <mergeCell ref="AP671:AR671"/>
    <mergeCell ref="AT1:AU1"/>
    <mergeCell ref="AL635:AR635"/>
    <mergeCell ref="AL377:AO377"/>
    <mergeCell ref="AP377:AR377"/>
    <mergeCell ref="AQ382:AR382"/>
    <mergeCell ref="AQ82:AR82"/>
    <mergeCell ref="AL83:AO83"/>
    <mergeCell ref="AP83:AR83"/>
    <mergeCell ref="AQ130:AR130"/>
    <mergeCell ref="AQ105:AR105"/>
    <mergeCell ref="AQ120:AR120"/>
    <mergeCell ref="AQ124:AR124"/>
    <mergeCell ref="AL125:AO125"/>
    <mergeCell ref="AP125:AR125"/>
    <mergeCell ref="AL244:AR244"/>
    <mergeCell ref="AQ248:AR248"/>
    <mergeCell ref="AQ667:AR667"/>
    <mergeCell ref="AQ628:AR628"/>
    <mergeCell ref="AL629:AO629"/>
    <mergeCell ref="AP629:AR629"/>
    <mergeCell ref="AL209:AO209"/>
    <mergeCell ref="AP209:AR209"/>
    <mergeCell ref="H670:I670"/>
    <mergeCell ref="O670:P670"/>
    <mergeCell ref="V670:W670"/>
    <mergeCell ref="AC670:AD670"/>
    <mergeCell ref="AE670:AH670"/>
    <mergeCell ref="AJ670:AK670"/>
    <mergeCell ref="AQ670:AR670"/>
    <mergeCell ref="H667:I667"/>
    <mergeCell ref="O667:P667"/>
    <mergeCell ref="V667:W667"/>
    <mergeCell ref="AC667:AD667"/>
    <mergeCell ref="AJ667:AK667"/>
    <mergeCell ref="H628:I628"/>
    <mergeCell ref="O628:P628"/>
    <mergeCell ref="V628:W628"/>
    <mergeCell ref="AC628:AD628"/>
    <mergeCell ref="AE628:AH628"/>
    <mergeCell ref="AJ628:AK628"/>
    <mergeCell ref="H656:I656"/>
    <mergeCell ref="O656:P656"/>
    <mergeCell ref="V656:W656"/>
    <mergeCell ref="AC656:AD656"/>
    <mergeCell ref="AJ656:AK656"/>
    <mergeCell ref="C635:I635"/>
    <mergeCell ref="J635:P635"/>
    <mergeCell ref="Q635:W635"/>
    <mergeCell ref="X635:AD635"/>
    <mergeCell ref="AE635:AK635"/>
    <mergeCell ref="H642:I642"/>
    <mergeCell ref="O642:P642"/>
    <mergeCell ref="V642:W642"/>
    <mergeCell ref="AC642:AD642"/>
    <mergeCell ref="AJ642:AK642"/>
    <mergeCell ref="B631:G633"/>
    <mergeCell ref="H632:L633"/>
    <mergeCell ref="M632:W633"/>
    <mergeCell ref="H610:I610"/>
    <mergeCell ref="O610:P610"/>
    <mergeCell ref="V610:W610"/>
    <mergeCell ref="AC610:AD610"/>
    <mergeCell ref="AJ610:AK610"/>
    <mergeCell ref="AQ610:AR610"/>
    <mergeCell ref="H620:I620"/>
    <mergeCell ref="O620:P620"/>
    <mergeCell ref="V620:W620"/>
    <mergeCell ref="AC620:AD620"/>
    <mergeCell ref="AJ620:AK620"/>
    <mergeCell ref="AQ620:AR620"/>
    <mergeCell ref="AD632:AH633"/>
    <mergeCell ref="C509:I509"/>
    <mergeCell ref="J509:P509"/>
    <mergeCell ref="Q509:W509"/>
    <mergeCell ref="X509:AD509"/>
    <mergeCell ref="AE509:AK509"/>
    <mergeCell ref="AL509:AR509"/>
    <mergeCell ref="AQ508:AR508"/>
    <mergeCell ref="B505:G507"/>
    <mergeCell ref="AP505:AR505"/>
    <mergeCell ref="H506:L507"/>
    <mergeCell ref="M506:W507"/>
    <mergeCell ref="X506:AC507"/>
    <mergeCell ref="AD506:AH507"/>
    <mergeCell ref="AI506:AM507"/>
    <mergeCell ref="AP506:AR507"/>
    <mergeCell ref="AN506:AO506"/>
    <mergeCell ref="AN507:AO507"/>
    <mergeCell ref="H524:I524"/>
    <mergeCell ref="O524:P524"/>
    <mergeCell ref="V524:W524"/>
    <mergeCell ref="AC524:AD524"/>
    <mergeCell ref="AJ524:AK524"/>
    <mergeCell ref="AQ524:AR524"/>
    <mergeCell ref="AL526:AR526"/>
    <mergeCell ref="H390:I390"/>
    <mergeCell ref="O390:P390"/>
    <mergeCell ref="V390:W390"/>
    <mergeCell ref="AC390:AD390"/>
    <mergeCell ref="AJ390:AK390"/>
    <mergeCell ref="AQ390:AR390"/>
    <mergeCell ref="C425:I425"/>
    <mergeCell ref="J425:P425"/>
    <mergeCell ref="Q425:W425"/>
    <mergeCell ref="X425:AD425"/>
    <mergeCell ref="AE425:AK425"/>
    <mergeCell ref="AL425:AR425"/>
    <mergeCell ref="AQ424:AR424"/>
    <mergeCell ref="H404:I404"/>
    <mergeCell ref="O404:P404"/>
    <mergeCell ref="V404:W404"/>
    <mergeCell ref="AC404:AD404"/>
    <mergeCell ref="C383:I383"/>
    <mergeCell ref="J383:P383"/>
    <mergeCell ref="Q383:W383"/>
    <mergeCell ref="X383:AD383"/>
    <mergeCell ref="AE383:AK383"/>
    <mergeCell ref="AL383:AR383"/>
    <mergeCell ref="B379:G381"/>
    <mergeCell ref="AP379:AR379"/>
    <mergeCell ref="H380:L381"/>
    <mergeCell ref="M380:W381"/>
    <mergeCell ref="X380:AC381"/>
    <mergeCell ref="AD380:AH381"/>
    <mergeCell ref="AI380:AM381"/>
    <mergeCell ref="AP380:AR381"/>
    <mergeCell ref="H369:I369"/>
    <mergeCell ref="O369:P369"/>
    <mergeCell ref="V369:W369"/>
    <mergeCell ref="AC369:AD369"/>
    <mergeCell ref="AJ369:AK369"/>
    <mergeCell ref="AQ369:AR369"/>
    <mergeCell ref="H376:I376"/>
    <mergeCell ref="O376:P376"/>
    <mergeCell ref="V376:W376"/>
    <mergeCell ref="AC376:AD376"/>
    <mergeCell ref="AE376:AH376"/>
    <mergeCell ref="AJ376:AK376"/>
    <mergeCell ref="AQ376:AR376"/>
    <mergeCell ref="AC24:AD24"/>
    <mergeCell ref="AJ24:AK24"/>
    <mergeCell ref="C215:I215"/>
    <mergeCell ref="J215:P215"/>
    <mergeCell ref="Q215:W215"/>
    <mergeCell ref="X215:AD215"/>
    <mergeCell ref="AE215:AK215"/>
    <mergeCell ref="AL215:AR215"/>
    <mergeCell ref="H186:I186"/>
    <mergeCell ref="O186:P186"/>
    <mergeCell ref="V186:W186"/>
    <mergeCell ref="AC186:AD186"/>
    <mergeCell ref="AJ186:AK186"/>
    <mergeCell ref="AQ186:AR186"/>
    <mergeCell ref="AL189:AR189"/>
    <mergeCell ref="AQ193:AR193"/>
    <mergeCell ref="H208:I208"/>
    <mergeCell ref="O208:P208"/>
    <mergeCell ref="V208:W208"/>
    <mergeCell ref="AC208:AD208"/>
    <mergeCell ref="AE208:AH208"/>
    <mergeCell ref="AJ208:AK208"/>
    <mergeCell ref="AQ208:AR208"/>
    <mergeCell ref="AQ214:AR214"/>
    <mergeCell ref="H2:L3"/>
    <mergeCell ref="M2:W3"/>
    <mergeCell ref="X2:AC3"/>
    <mergeCell ref="AD2:AH3"/>
    <mergeCell ref="AI2:AM3"/>
    <mergeCell ref="AL27:AR27"/>
    <mergeCell ref="AQ39:AR39"/>
    <mergeCell ref="AE40:AH40"/>
    <mergeCell ref="B1:G3"/>
    <mergeCell ref="C5:I5"/>
    <mergeCell ref="J5:P5"/>
    <mergeCell ref="Q5:W5"/>
    <mergeCell ref="X5:AD5"/>
    <mergeCell ref="AE5:AK5"/>
    <mergeCell ref="AP1:AR1"/>
    <mergeCell ref="H40:I40"/>
    <mergeCell ref="O40:P40"/>
    <mergeCell ref="V40:W40"/>
    <mergeCell ref="AC40:AD40"/>
    <mergeCell ref="AJ40:AK40"/>
    <mergeCell ref="AQ40:AR40"/>
    <mergeCell ref="H24:I24"/>
    <mergeCell ref="O24:P24"/>
    <mergeCell ref="V24:W24"/>
    <mergeCell ref="O82:P82"/>
    <mergeCell ref="V82:W82"/>
    <mergeCell ref="AC82:AD82"/>
    <mergeCell ref="AE82:AH82"/>
    <mergeCell ref="AJ82:AK82"/>
    <mergeCell ref="H82:I82"/>
    <mergeCell ref="AQ88:AR88"/>
    <mergeCell ref="C47:I47"/>
    <mergeCell ref="J47:P47"/>
    <mergeCell ref="Q47:W47"/>
    <mergeCell ref="X47:AD47"/>
    <mergeCell ref="AE47:AK47"/>
    <mergeCell ref="AL47:AR47"/>
    <mergeCell ref="AQ65:AR65"/>
    <mergeCell ref="H65:I65"/>
    <mergeCell ref="O65:P65"/>
    <mergeCell ref="V65:W65"/>
    <mergeCell ref="AC65:AD65"/>
    <mergeCell ref="AJ65:AK65"/>
    <mergeCell ref="Q89:W89"/>
    <mergeCell ref="X89:AD89"/>
    <mergeCell ref="AE89:AK89"/>
    <mergeCell ref="B127:G129"/>
    <mergeCell ref="H128:L129"/>
    <mergeCell ref="M128:W129"/>
    <mergeCell ref="X128:AC129"/>
    <mergeCell ref="AD128:AH129"/>
    <mergeCell ref="AI128:AM129"/>
    <mergeCell ref="H166:I166"/>
    <mergeCell ref="O166:P166"/>
    <mergeCell ref="H120:I120"/>
    <mergeCell ref="O120:P120"/>
    <mergeCell ref="V120:W120"/>
    <mergeCell ref="AC120:AD120"/>
    <mergeCell ref="AJ120:AK120"/>
    <mergeCell ref="AJ124:AK124"/>
    <mergeCell ref="H124:I124"/>
    <mergeCell ref="O124:P124"/>
    <mergeCell ref="V124:W124"/>
    <mergeCell ref="AC124:AD124"/>
    <mergeCell ref="AE124:AH124"/>
    <mergeCell ref="H149:I149"/>
    <mergeCell ref="O149:P149"/>
    <mergeCell ref="V149:W149"/>
    <mergeCell ref="AC149:AD149"/>
    <mergeCell ref="AJ149:AK149"/>
    <mergeCell ref="C131:I131"/>
    <mergeCell ref="J131:P131"/>
    <mergeCell ref="Q131:W131"/>
    <mergeCell ref="X131:AD131"/>
    <mergeCell ref="AE131:AK131"/>
    <mergeCell ref="V166:W166"/>
    <mergeCell ref="AC166:AD166"/>
    <mergeCell ref="AE166:AH166"/>
    <mergeCell ref="AP170:AR171"/>
    <mergeCell ref="B169:G171"/>
    <mergeCell ref="H241:I241"/>
    <mergeCell ref="O241:P241"/>
    <mergeCell ref="V241:W241"/>
    <mergeCell ref="AC241:AD241"/>
    <mergeCell ref="AJ241:AK241"/>
    <mergeCell ref="AQ241:AR241"/>
    <mergeCell ref="AQ172:AR172"/>
    <mergeCell ref="B211:G213"/>
    <mergeCell ref="AP211:AR211"/>
    <mergeCell ref="H212:L213"/>
    <mergeCell ref="M212:W213"/>
    <mergeCell ref="X212:AC213"/>
    <mergeCell ref="AD212:AH213"/>
    <mergeCell ref="AI212:AM213"/>
    <mergeCell ref="AP212:AR213"/>
    <mergeCell ref="AL173:AR173"/>
    <mergeCell ref="C173:I173"/>
    <mergeCell ref="Q173:W173"/>
    <mergeCell ref="AJ166:AK166"/>
    <mergeCell ref="X173:AD173"/>
    <mergeCell ref="H334:I334"/>
    <mergeCell ref="O334:P334"/>
    <mergeCell ref="V334:W334"/>
    <mergeCell ref="AC334:AD334"/>
    <mergeCell ref="AE334:AH334"/>
    <mergeCell ref="AQ311:AR311"/>
    <mergeCell ref="AL299:AR299"/>
    <mergeCell ref="H331:I331"/>
    <mergeCell ref="O331:P331"/>
    <mergeCell ref="V331:W331"/>
    <mergeCell ref="AC331:AD331"/>
    <mergeCell ref="AJ331:AK331"/>
    <mergeCell ref="H311:I311"/>
    <mergeCell ref="O311:P311"/>
    <mergeCell ref="V311:W311"/>
    <mergeCell ref="AJ311:AK311"/>
    <mergeCell ref="AC311:AD311"/>
    <mergeCell ref="C299:I299"/>
    <mergeCell ref="J299:P299"/>
    <mergeCell ref="Q299:W299"/>
    <mergeCell ref="X299:AD299"/>
    <mergeCell ref="AE299:AK299"/>
    <mergeCell ref="AL313:AR313"/>
    <mergeCell ref="AQ316:AR316"/>
    <mergeCell ref="H273:I273"/>
    <mergeCell ref="O273:P273"/>
    <mergeCell ref="V273:W273"/>
    <mergeCell ref="AP296:AR297"/>
    <mergeCell ref="H250:I250"/>
    <mergeCell ref="O250:P250"/>
    <mergeCell ref="V250:W250"/>
    <mergeCell ref="AC250:AD250"/>
    <mergeCell ref="AE250:AH250"/>
    <mergeCell ref="AJ250:AK250"/>
    <mergeCell ref="AQ250:AR250"/>
    <mergeCell ref="AL293:AO293"/>
    <mergeCell ref="AP293:AR293"/>
    <mergeCell ref="AQ273:AR273"/>
    <mergeCell ref="AL276:AR276"/>
    <mergeCell ref="AQ282:AR282"/>
    <mergeCell ref="H292:I292"/>
    <mergeCell ref="O292:P292"/>
    <mergeCell ref="V292:W292"/>
    <mergeCell ref="AC292:AD292"/>
    <mergeCell ref="AE292:AH292"/>
    <mergeCell ref="AJ292:AK292"/>
    <mergeCell ref="AQ292:AR292"/>
    <mergeCell ref="AC273:AD273"/>
    <mergeCell ref="B295:G297"/>
    <mergeCell ref="H296:L297"/>
    <mergeCell ref="M296:W297"/>
    <mergeCell ref="X296:AC297"/>
    <mergeCell ref="AD296:AH297"/>
    <mergeCell ref="AI296:AM297"/>
    <mergeCell ref="AQ404:AR404"/>
    <mergeCell ref="AL407:AR407"/>
    <mergeCell ref="AQ411:AR411"/>
    <mergeCell ref="H351:I351"/>
    <mergeCell ref="O351:P351"/>
    <mergeCell ref="V351:W351"/>
    <mergeCell ref="AC351:AD351"/>
    <mergeCell ref="AJ351:AK351"/>
    <mergeCell ref="AQ351:AR351"/>
    <mergeCell ref="H358:I358"/>
    <mergeCell ref="O358:P358"/>
    <mergeCell ref="V358:W358"/>
    <mergeCell ref="AC358:AD358"/>
    <mergeCell ref="AJ358:AK358"/>
    <mergeCell ref="AQ358:AR358"/>
    <mergeCell ref="C341:I341"/>
    <mergeCell ref="AP335:AR335"/>
    <mergeCell ref="J341:P341"/>
    <mergeCell ref="H418:I418"/>
    <mergeCell ref="O418:P418"/>
    <mergeCell ref="V418:W418"/>
    <mergeCell ref="AC418:AD418"/>
    <mergeCell ref="AE418:AH418"/>
    <mergeCell ref="AJ418:AK418"/>
    <mergeCell ref="AQ418:AR418"/>
    <mergeCell ref="B421:G423"/>
    <mergeCell ref="AP421:AR421"/>
    <mergeCell ref="AP419:AR419"/>
    <mergeCell ref="H439:I439"/>
    <mergeCell ref="O439:P439"/>
    <mergeCell ref="V439:W439"/>
    <mergeCell ref="AC439:AD439"/>
    <mergeCell ref="AJ439:AK439"/>
    <mergeCell ref="AQ439:AR439"/>
    <mergeCell ref="AL442:AR442"/>
    <mergeCell ref="AQ446:AR446"/>
    <mergeCell ref="H422:L423"/>
    <mergeCell ref="M422:W423"/>
    <mergeCell ref="X422:AC423"/>
    <mergeCell ref="AD422:AH423"/>
    <mergeCell ref="AI422:AM423"/>
    <mergeCell ref="AP422:AR423"/>
    <mergeCell ref="H460:I460"/>
    <mergeCell ref="O460:P460"/>
    <mergeCell ref="V460:W460"/>
    <mergeCell ref="AC460:AD460"/>
    <mergeCell ref="AE460:AH460"/>
    <mergeCell ref="AJ460:AK460"/>
    <mergeCell ref="AQ460:AR460"/>
    <mergeCell ref="C467:I467"/>
    <mergeCell ref="J467:P467"/>
    <mergeCell ref="Q467:W467"/>
    <mergeCell ref="X467:AD467"/>
    <mergeCell ref="AE467:AK467"/>
    <mergeCell ref="AL467:AR467"/>
    <mergeCell ref="B463:G465"/>
    <mergeCell ref="AP463:AR463"/>
    <mergeCell ref="H464:L465"/>
    <mergeCell ref="M464:W465"/>
    <mergeCell ref="X464:AC465"/>
    <mergeCell ref="AD464:AH465"/>
    <mergeCell ref="AI464:AM465"/>
    <mergeCell ref="AP464:AR465"/>
    <mergeCell ref="AQ466:AR466"/>
    <mergeCell ref="AN465:AO465"/>
    <mergeCell ref="H484:I484"/>
    <mergeCell ref="O484:P484"/>
    <mergeCell ref="V484:W484"/>
    <mergeCell ref="AC484:AD484"/>
    <mergeCell ref="AJ484:AK484"/>
    <mergeCell ref="AQ484:AR484"/>
    <mergeCell ref="H478:I478"/>
    <mergeCell ref="O478:P478"/>
    <mergeCell ref="V478:W478"/>
    <mergeCell ref="AC478:AD478"/>
    <mergeCell ref="AJ478:AK478"/>
    <mergeCell ref="AQ478:AR478"/>
    <mergeCell ref="H494:I494"/>
    <mergeCell ref="O494:P494"/>
    <mergeCell ref="V494:W494"/>
    <mergeCell ref="AC494:AD494"/>
    <mergeCell ref="AJ494:AK494"/>
    <mergeCell ref="AQ494:AR494"/>
    <mergeCell ref="H502:I502"/>
    <mergeCell ref="O502:P502"/>
    <mergeCell ref="V502:W502"/>
    <mergeCell ref="AC502:AD502"/>
    <mergeCell ref="AE502:AH502"/>
    <mergeCell ref="O539:P539"/>
    <mergeCell ref="V539:W539"/>
    <mergeCell ref="AC539:AD539"/>
    <mergeCell ref="AJ539:AK539"/>
    <mergeCell ref="AQ539:AR539"/>
    <mergeCell ref="H544:I544"/>
    <mergeCell ref="O544:P544"/>
    <mergeCell ref="V544:W544"/>
    <mergeCell ref="AC544:AD544"/>
    <mergeCell ref="AE544:AH544"/>
    <mergeCell ref="AJ544:AK544"/>
    <mergeCell ref="AQ544:AR544"/>
    <mergeCell ref="H539:I539"/>
    <mergeCell ref="J551:P551"/>
    <mergeCell ref="Q551:W551"/>
    <mergeCell ref="X551:AD551"/>
    <mergeCell ref="AE551:AK551"/>
    <mergeCell ref="AL551:AR551"/>
    <mergeCell ref="B547:G549"/>
    <mergeCell ref="AP547:AR547"/>
    <mergeCell ref="H548:L549"/>
    <mergeCell ref="M548:W549"/>
    <mergeCell ref="X548:AC549"/>
    <mergeCell ref="AD548:AH549"/>
    <mergeCell ref="AI548:AM549"/>
    <mergeCell ref="AP548:AR549"/>
    <mergeCell ref="AQ550:AR550"/>
    <mergeCell ref="AN548:AO548"/>
    <mergeCell ref="AN549:AO549"/>
    <mergeCell ref="AP128:AR129"/>
    <mergeCell ref="H44:L45"/>
    <mergeCell ref="M44:W45"/>
    <mergeCell ref="X44:AC45"/>
    <mergeCell ref="AD44:AH45"/>
    <mergeCell ref="AI44:AM45"/>
    <mergeCell ref="AP44:AR45"/>
    <mergeCell ref="B85:G87"/>
    <mergeCell ref="AP85:AR85"/>
    <mergeCell ref="H86:L87"/>
    <mergeCell ref="M86:W87"/>
    <mergeCell ref="X86:AC87"/>
    <mergeCell ref="AD86:AH87"/>
    <mergeCell ref="AI86:AM87"/>
    <mergeCell ref="AP86:AR87"/>
    <mergeCell ref="B43:G45"/>
    <mergeCell ref="AP43:AR43"/>
    <mergeCell ref="H105:I105"/>
    <mergeCell ref="O105:P105"/>
    <mergeCell ref="V105:W105"/>
    <mergeCell ref="AC105:AD105"/>
    <mergeCell ref="AJ105:AK105"/>
    <mergeCell ref="C89:I89"/>
    <mergeCell ref="J89:P89"/>
    <mergeCell ref="AE173:AK173"/>
    <mergeCell ref="AP169:AR169"/>
    <mergeCell ref="H170:L171"/>
    <mergeCell ref="M170:W171"/>
    <mergeCell ref="X170:AC171"/>
    <mergeCell ref="AD170:AH171"/>
    <mergeCell ref="AI170:AM171"/>
    <mergeCell ref="J173:P173"/>
    <mergeCell ref="Q341:W341"/>
    <mergeCell ref="X341:AD341"/>
    <mergeCell ref="AE341:AK341"/>
    <mergeCell ref="AL341:AR341"/>
    <mergeCell ref="C257:I257"/>
    <mergeCell ref="J257:P257"/>
    <mergeCell ref="Q257:W257"/>
    <mergeCell ref="X257:AD257"/>
    <mergeCell ref="AE257:AK257"/>
    <mergeCell ref="AL257:AR257"/>
    <mergeCell ref="B253:G255"/>
    <mergeCell ref="AP253:AR253"/>
    <mergeCell ref="H254:L255"/>
    <mergeCell ref="M254:W255"/>
    <mergeCell ref="X254:AC255"/>
    <mergeCell ref="AD254:AH255"/>
    <mergeCell ref="AP337:AR337"/>
    <mergeCell ref="H338:L339"/>
    <mergeCell ref="AD338:AH339"/>
    <mergeCell ref="AI338:AM339"/>
    <mergeCell ref="AP338:AR339"/>
    <mergeCell ref="M338:W339"/>
    <mergeCell ref="X338:AC339"/>
    <mergeCell ref="M590:W591"/>
    <mergeCell ref="X590:AC591"/>
    <mergeCell ref="AD590:AH591"/>
    <mergeCell ref="AI590:AM591"/>
    <mergeCell ref="AP590:AR591"/>
    <mergeCell ref="H562:I562"/>
    <mergeCell ref="O562:P562"/>
    <mergeCell ref="V562:W562"/>
    <mergeCell ref="AC562:AD562"/>
    <mergeCell ref="AJ562:AK562"/>
    <mergeCell ref="AQ562:AR562"/>
    <mergeCell ref="H581:I581"/>
    <mergeCell ref="O581:P581"/>
    <mergeCell ref="V581:W581"/>
    <mergeCell ref="AC581:AD581"/>
    <mergeCell ref="AJ581:AK581"/>
    <mergeCell ref="C551:I551"/>
    <mergeCell ref="AQ581:AR581"/>
    <mergeCell ref="X632:AC633"/>
    <mergeCell ref="AI632:AM633"/>
    <mergeCell ref="AP632:AR633"/>
    <mergeCell ref="AW1:BC1"/>
    <mergeCell ref="BE1:BL1"/>
    <mergeCell ref="C593:I593"/>
    <mergeCell ref="J593:P593"/>
    <mergeCell ref="Q593:W593"/>
    <mergeCell ref="X593:AD593"/>
    <mergeCell ref="AE593:AK593"/>
    <mergeCell ref="AL593:AR593"/>
    <mergeCell ref="H586:I586"/>
    <mergeCell ref="O586:P586"/>
    <mergeCell ref="V586:W586"/>
    <mergeCell ref="AC586:AD586"/>
    <mergeCell ref="AE586:AH586"/>
    <mergeCell ref="AJ586:AK586"/>
    <mergeCell ref="AQ586:AR586"/>
    <mergeCell ref="AL587:AO587"/>
    <mergeCell ref="AP587:AR587"/>
    <mergeCell ref="AQ592:AR592"/>
    <mergeCell ref="AL419:AO419"/>
    <mergeCell ref="B337:G339"/>
    <mergeCell ref="H590:L591"/>
    <mergeCell ref="B589:G591"/>
    <mergeCell ref="AP589:AR589"/>
    <mergeCell ref="AN44:AO44"/>
    <mergeCell ref="AN45:AO45"/>
    <mergeCell ref="AN86:AO86"/>
    <mergeCell ref="AN87:AO87"/>
    <mergeCell ref="AN128:AO128"/>
    <mergeCell ref="AN129:AO129"/>
    <mergeCell ref="AN170:AO170"/>
    <mergeCell ref="AN171:AO171"/>
    <mergeCell ref="AN212:AO212"/>
    <mergeCell ref="AN213:AO213"/>
    <mergeCell ref="AN254:AO254"/>
    <mergeCell ref="AN255:AO255"/>
    <mergeCell ref="AN296:AO296"/>
    <mergeCell ref="AN297:AO297"/>
    <mergeCell ref="AN338:AO338"/>
    <mergeCell ref="AN339:AO339"/>
    <mergeCell ref="AN380:AO380"/>
    <mergeCell ref="AN381:AO381"/>
    <mergeCell ref="AN422:AO422"/>
    <mergeCell ref="AN423:AO423"/>
    <mergeCell ref="AN464:AO464"/>
  </mergeCells>
  <phoneticPr fontId="3"/>
  <conditionalFormatting sqref="AI106:AI109 G106:G110 N106:N118 AB106:AB118 AP106:AP118 AI115:AI118 G133:G146 N133 AP150:AP151 AI150:AI165 AB150:AB165 N150:N165 G150:G165 AP187:AP188 AB175:AB185 AP175:AP185 G175:G185 N185 AP190:AP192 AP217:AP221 N187:N207 G187:G207 AP194:AP207 AI187:AI207 AB187:AB207 AI259:AI263 AP122:AP123 AI122:AI123 AB122:AB123 N122:N123 G122:G123 AB352:AB357 G352:G357 U356:U357 N354:N356 AP354:AP356 AI354:AI356 AI402:AI403 N403 G402:G403 AB395:AB403 AP401:AP403 U403 AP410 U427:U429 AI469:AI473 N469:N473 U469:U473 AB469:AB473 AI487:AI492 AI480:AI483 AP483 AB481:AB483 U481:U483 N481:N483 G481:G483 AI511:AI523 U436:U438 AI427:AI432 G427:G428 AP525 U525:U529 AB525:AB529 AI525:AI529 G525:G529 N525:N529 AP527 AI558:AI561 AI531:AI533 AB531:AB533 AP533 AI540:AI543 N540:N543 G540:G543 U540:U543 AP540:AP543 AB540:AB543 AI580 AI563:AI567 AI582:AI585 N582:N585 G582:G585 U582:U585 AP582:AP585 AB582:AB585 AP609 U609 N609 AI612 N612 G612:G613 U612 AP612 AB637 AP637 U637 G637 N637 AI637 AI185 N447:N449 U447:U449 AP447:AP449 AB447:AB449 AI447:AI459 G447:G449 N438 AP438 AI436:AI438 G436:G438 AB239:AB240 AB217 AI607:AI609 AI145:AI146 AB259:AB264 N309:N310 AB438 AB435 AB612:AB613 AB427:AB433 AB609 AI623:AI627 AP623:AP627 AB623:AB627 U623:U627 N623:N627 G623:G627 AI14 AI18 U476:U477 AI476:AI477 AI496 AP496 AB496 U496 N496 G496 AB476:AB477 AP476:AP477 N476:N477 G498:G501 N498:N501 U498:U501 AB498:AB501 AP498:AP501 AI498:AI501 U133:U146 U150:U165 U187:U207 U7:U15 U49:U54 U121:U123 U106:U119 U91:U104 AI136 AB133:AB138 U181:U185 U176:U178 U217:U222 G8 G10 AB9 AB11:AB21 AB324:AB325 AB362:AB366 AB660 AB99:AB100 AI175:AI180 AB219:AB224 G115:G118 N9:N10 AP412:AP414 U409:U414 AB409:AB414 AI409:AI414 G409:G414 N409:N414 U391:U393 AI217:AI218 AB54:AB61 G249 N249 AB249 AI249 AP249 G234:G240 N232:N240 AP226:AP240 AI235:AI240 U242:U249 U231:U240 AB226:AB237 AP283:AP291 U280:U291 U259:U270 AB280:AB291 AI280:AI291 AI265:AI270 G280:G291 G259:G270 N280:N291 AP266:AP270 N266:N270 AB266:AB270 AB301:AB310 AP301:AP310 AI301:AI310 U301:U310 G301:G310 N301:N307 AP158:AP165 AP28:AP29 AB333 AB312:AB320 AP333 AP312 AI333 AI312:AI320 U333 U312:U320 G333 G312:G320 N333 N312:N320 AP315 AP317:AP320 AI220 AI223:AI224 AI595:AI596 AI600:AI605">
    <cfRule type="cellIs" dxfId="1834" priority="3847" stopIfTrue="1" operator="equal">
      <formula>""</formula>
    </cfRule>
    <cfRule type="cellIs" dxfId="1833" priority="3848" stopIfTrue="1" operator="equal">
      <formula>H7</formula>
    </cfRule>
  </conditionalFormatting>
  <conditionalFormatting sqref="H24 V24 V65 V105 V120 V186 H311 AQ311 AJ311 AC311 V311 O311">
    <cfRule type="cellIs" dxfId="1832" priority="3849" stopIfTrue="1" operator="greaterThan">
      <formula>G24</formula>
    </cfRule>
    <cfRule type="expression" dxfId="1831" priority="3850" stopIfTrue="1">
      <formula>MOD(H24,50)&gt;0</formula>
    </cfRule>
  </conditionalFormatting>
  <conditionalFormatting sqref="AD595 AD597:AD602 AD261:AD264 AD429:AD435 AK136 AK18 W221:W222 AD133:AD138 I8 I10 AD8:AD9 AD11:AD21 AD324:AD325 AD362:AD366 AD660 AD99:AD100 AK176:AK180 AD219:AD224 P9:P10 W393:W394 AD52:AD61 AD226:AD231 AK7:AK9 AK11:AK14 AK595:AK596">
    <cfRule type="cellIs" dxfId="1830" priority="3851" stopIfTrue="1" operator="notEqual">
      <formula>""</formula>
    </cfRule>
  </conditionalFormatting>
  <conditionalFormatting sqref="H108:H109 AC108:AC117 AJ108:AJ109 H133:H135 O133 H175:H176 AC175:AC183 AQ190 AQ217 AJ259:AJ263 H259:H261 V354:V355 AC354:AC356 AC395:AC400 AQ409 V469:V473 AC469:AC473 AJ469:AJ470 AJ482 AQ481 AC481:AC482 V481:V482 V427:V429 AJ427:AJ428 AC533 AJ637 AC637 V637 AC435 AC217 AC595 AC597:AC602 AC259:AC264 AC613 AC427:AC433 AJ14 AJ18 V108:V110 V133:V136 V7:V15 V49:V54 V91:V96 AJ136 AC133:AC138 V217:V222 H8 H10 AC9 AC11:AC21 AC324:AC325 AC362:AC366 AC660 AC99:AC100 AJ175:AJ180 AC219:AC224 O9:O10 V393:V394 AC52:AC60 AC226:AC231 AC301:AC305 AJ301:AJ305 AJ9 AJ11:AJ12 AJ595:AJ596">
    <cfRule type="cellIs" dxfId="1829" priority="3844" stopIfTrue="1" operator="greaterThan">
      <formula>G7</formula>
    </cfRule>
    <cfRule type="expression" dxfId="1828" priority="3845" stopIfTrue="1">
      <formula>MOD(H7,50)&gt;0</formula>
    </cfRule>
    <cfRule type="cellIs" dxfId="1827" priority="3846" stopIfTrue="1" operator="between">
      <formula>1</formula>
      <formula>G7-1</formula>
    </cfRule>
  </conditionalFormatting>
  <conditionalFormatting sqref="AG106:AG109 E106:E109 L106:L118 Z106:Z118 AN106:AN118 AG115:AG118 E133:E146 L133 AN150:AN151 AG150:AG165 Z150:Z165 L150:L165 E150:E165 AN187:AN188 E175:E185 Z175:Z185 AN175:AN185 L185 AN190:AN192 AN217:AN221 L187:L207 AN194:AN207 AG187:AG207 Z187:Z207 E187:E207 AN259:AN260 AG259:AG263 AN122:AN123 AG122:AG123 Z122:Z123 L122:L123 E122:E123 Z343:Z348 E352:E357 S356:S357 L354:L356 AN354:AN356 AG354:AG356 AG402:AG403 L403 Z395:Z403 E402:E403 AN401:AN403 S403 AN410 S427:S429 AG469:AG473 S469:S473 Z469:Z473 L469:L473 AG487:AG492 AG480:AG483 AN483 E481:E483 Z481:Z483 S481:S483 L481:L483 AG511:AG523 S436:S438 E427:E428 AG427:AG432 AN525 E525:E529 S525:S529 Z525:Z529 AG525:AG529 L525:L529 AN527 AG558:AG561 AG531:AG533 Z531:Z533 AN533 AG540:AG543 L540:L543 E540:E543 S540:S543 AN540:AN543 Z540:Z543 AG580 AG563:AG567 AG582:AG585 L582:L585 S582:S585 AN582:AN585 Z582:Z585 AN609 L609 AG612 L612 E612:E613 S612 AN612 Z637 AN637 S637 E637 L637 AG637 E582:E585 Z352:Z357 AG185 L447:L449 S447:S449 AN447:AN449 E447:E449 Z447:Z449 AG447:AG459 L438 AN438 AG436:AG438 E436:E438 Z239:Z240 AG607:AG609 Z595 Z597:Z602 AG145:AG146 L309:L310 Z438 Z435 Z612:Z613 Z427:Z433 Z609 AG623:AG627 L623:L627 AN623:AN627 Z623:Z627 S623:S627 E623:E627 AG14 AG18 S476:S477 AG476:AG477 AG496 L496 AN496 Z496 S496 E496 Z476:Z477 AN476:AN477 L476:L477 E498:E501 S498:S501 Z498:Z501 AN498:AN501 L498:L501 AG498:AG501 S133:S146 S150:S165 S187:S207 S7:S15 S49:S54 S121:S123 S106:S119 S91:S104 AG136 Z133:Z138 S181:S185 S175:S179 S217:S222 Z350 E7:E8 E10 Z9:Z22 Z359:Z366 AG363 Z657:Z660 Z96:Z100 AG175:AG180 Z217:Z224 E115:E118 L7:L10 AG8 AN412:AN414 E409:E414 S409:S414 Z409:Z414 AG409:AG414 L409:L414 S391:S393 AG56:AG57 Z49:Z61 E249 Z249 AG249 AN249 L249 E234:E240 L232:L240 AN226:AN240 AG235:AG240 S242:S249 S231:S240 Z226:Z237 AN283:AN291 E280:E291 E259:E270 S280:S291 S259:S270 Z280:Z291 AG280:AG291 AG265:AG270 L280:L291 AN266:AN270 L266:L270 Z259:Z264 L301:L307 AG301:AG310 Z301:Z310 S301:S310 E301:E310 AG217:AG218 AG220 AG223:AG224 AN158:AN165 AN29 L333 L312:L320 AN333 AN301:AN312 AG333 AG312:AG320 Z333 Z312:Z326 S333 S312:S320 E333 E312:E320 AN315 AN317:AN322 Z266:Z270 AG595:AG596 AG600:AG605">
    <cfRule type="expression" dxfId="1826" priority="3852" stopIfTrue="1">
      <formula>H7&gt;0</formula>
    </cfRule>
  </conditionalFormatting>
  <conditionalFormatting sqref="AQ7:AQ9">
    <cfRule type="cellIs" dxfId="1825" priority="3814" stopIfTrue="1" operator="greaterThan">
      <formula>AP7</formula>
    </cfRule>
    <cfRule type="expression" dxfId="1824" priority="3815" stopIfTrue="1">
      <formula>MOD(AQ7,50)&gt;0</formula>
    </cfRule>
    <cfRule type="cellIs" dxfId="1823" priority="3816" stopIfTrue="1" operator="between">
      <formula>1</formula>
      <formula>AP7-1</formula>
    </cfRule>
  </conditionalFormatting>
  <conditionalFormatting sqref="AN7:AN10">
    <cfRule type="expression" dxfId="1822" priority="3820" stopIfTrue="1">
      <formula>AQ7&gt;0</formula>
    </cfRule>
  </conditionalFormatting>
  <conditionalFormatting sqref="AP7:AP10">
    <cfRule type="cellIs" dxfId="1821" priority="3812" stopIfTrue="1" operator="equal">
      <formula>""</formula>
    </cfRule>
    <cfRule type="cellIs" dxfId="1820" priority="3813" stopIfTrue="1" operator="equal">
      <formula>AQ7</formula>
    </cfRule>
  </conditionalFormatting>
  <conditionalFormatting sqref="AJ7">
    <cfRule type="cellIs" dxfId="1819" priority="3801" stopIfTrue="1" operator="greaterThan">
      <formula>AI7</formula>
    </cfRule>
    <cfRule type="expression" dxfId="1818" priority="3802" stopIfTrue="1">
      <formula>MOD(AJ7,50)&gt;0</formula>
    </cfRule>
    <cfRule type="cellIs" dxfId="1817" priority="3803" stopIfTrue="1" operator="between">
      <formula>1</formula>
      <formula>AI7-1</formula>
    </cfRule>
  </conditionalFormatting>
  <conditionalFormatting sqref="AG7 AG9">
    <cfRule type="expression" dxfId="1816" priority="3807" stopIfTrue="1">
      <formula>AJ7&gt;0</formula>
    </cfRule>
  </conditionalFormatting>
  <conditionalFormatting sqref="AI7 AI9">
    <cfRule type="cellIs" dxfId="1815" priority="3799" stopIfTrue="1" operator="equal">
      <formula>""</formula>
    </cfRule>
    <cfRule type="cellIs" dxfId="1814" priority="3800" stopIfTrue="1" operator="equal">
      <formula>AJ7</formula>
    </cfRule>
  </conditionalFormatting>
  <conditionalFormatting sqref="AC7:AC8">
    <cfRule type="cellIs" dxfId="1813" priority="3793" stopIfTrue="1" operator="greaterThan">
      <formula>AB7</formula>
    </cfRule>
    <cfRule type="expression" dxfId="1812" priority="3794" stopIfTrue="1">
      <formula>MOD(AC7,50)&gt;0</formula>
    </cfRule>
    <cfRule type="cellIs" dxfId="1811" priority="3795" stopIfTrue="1" operator="between">
      <formula>1</formula>
      <formula>AB7-1</formula>
    </cfRule>
  </conditionalFormatting>
  <conditionalFormatting sqref="Z7:Z8">
    <cfRule type="expression" dxfId="1810" priority="3797" stopIfTrue="1">
      <formula>AC7&gt;0</formula>
    </cfRule>
  </conditionalFormatting>
  <conditionalFormatting sqref="AB7:AB8">
    <cfRule type="cellIs" dxfId="1809" priority="3791" stopIfTrue="1" operator="equal">
      <formula>""</formula>
    </cfRule>
    <cfRule type="cellIs" dxfId="1808" priority="3792" stopIfTrue="1" operator="equal">
      <formula>AC7</formula>
    </cfRule>
  </conditionalFormatting>
  <conditionalFormatting sqref="AJ8">
    <cfRule type="cellIs" dxfId="1807" priority="3781" stopIfTrue="1" operator="greaterThan">
      <formula>AI8</formula>
    </cfRule>
    <cfRule type="expression" dxfId="1806" priority="3782" stopIfTrue="1">
      <formula>MOD(AJ8,50)&gt;0</formula>
    </cfRule>
    <cfRule type="cellIs" dxfId="1805" priority="3783" stopIfTrue="1" operator="between">
      <formula>1</formula>
      <formula>AI8-1</formula>
    </cfRule>
  </conditionalFormatting>
  <conditionalFormatting sqref="AI8">
    <cfRule type="cellIs" dxfId="1804" priority="3784" stopIfTrue="1" operator="equal">
      <formula>""</formula>
    </cfRule>
    <cfRule type="cellIs" dxfId="1803" priority="3785" stopIfTrue="1" operator="equal">
      <formula>AJ8</formula>
    </cfRule>
  </conditionalFormatting>
  <conditionalFormatting sqref="AB49:AB52">
    <cfRule type="cellIs" dxfId="1802" priority="3779" stopIfTrue="1" operator="equal">
      <formula>""</formula>
    </cfRule>
    <cfRule type="cellIs" dxfId="1801" priority="3780" stopIfTrue="1" operator="equal">
      <formula>AC49</formula>
    </cfRule>
  </conditionalFormatting>
  <conditionalFormatting sqref="AB53">
    <cfRule type="cellIs" dxfId="1800" priority="3774" stopIfTrue="1" operator="equal">
      <formula>""</formula>
    </cfRule>
    <cfRule type="cellIs" dxfId="1799" priority="3775" stopIfTrue="1" operator="equal">
      <formula>AC53</formula>
    </cfRule>
  </conditionalFormatting>
  <conditionalFormatting sqref="AC49:AC51">
    <cfRule type="cellIs" dxfId="1798" priority="3771" stopIfTrue="1" operator="greaterThan">
      <formula>AB49</formula>
    </cfRule>
    <cfRule type="expression" dxfId="1797" priority="3772" stopIfTrue="1">
      <formula>MOD(AC49,50)&gt;0</formula>
    </cfRule>
    <cfRule type="cellIs" dxfId="1796" priority="3773" stopIfTrue="1" operator="between">
      <formula>1</formula>
      <formula>AB49-1</formula>
    </cfRule>
  </conditionalFormatting>
  <conditionalFormatting sqref="AC61">
    <cfRule type="cellIs" dxfId="1795" priority="3768" stopIfTrue="1" operator="greaterThan">
      <formula>AB61</formula>
    </cfRule>
    <cfRule type="expression" dxfId="1794" priority="3769" stopIfTrue="1">
      <formula>MOD(AC61,50)&gt;0</formula>
    </cfRule>
    <cfRule type="cellIs" dxfId="1793" priority="3770" stopIfTrue="1" operator="between">
      <formula>1</formula>
      <formula>AB61-1</formula>
    </cfRule>
  </conditionalFormatting>
  <conditionalFormatting sqref="AQ28">
    <cfRule type="cellIs" dxfId="1792" priority="3756" stopIfTrue="1" operator="greaterThan">
      <formula>AP28</formula>
    </cfRule>
    <cfRule type="expression" dxfId="1791" priority="3757" stopIfTrue="1">
      <formula>MOD(AQ28,50)&gt;0</formula>
    </cfRule>
    <cfRule type="cellIs" dxfId="1790" priority="3758" stopIfTrue="1" operator="between">
      <formula>1</formula>
      <formula>AP28-1</formula>
    </cfRule>
  </conditionalFormatting>
  <conditionalFormatting sqref="G49:G52">
    <cfRule type="cellIs" dxfId="1789" priority="3734" stopIfTrue="1" operator="equal">
      <formula>""</formula>
    </cfRule>
    <cfRule type="cellIs" dxfId="1788" priority="3735" stopIfTrue="1" operator="equal">
      <formula>H49</formula>
    </cfRule>
  </conditionalFormatting>
  <conditionalFormatting sqref="E49:E52">
    <cfRule type="expression" dxfId="1787" priority="3733" stopIfTrue="1">
      <formula>H49&gt;0</formula>
    </cfRule>
  </conditionalFormatting>
  <conditionalFormatting sqref="H49:H52">
    <cfRule type="cellIs" dxfId="1786" priority="3730" stopIfTrue="1" operator="greaterThan">
      <formula>G49</formula>
    </cfRule>
    <cfRule type="expression" dxfId="1785" priority="3731" stopIfTrue="1">
      <formula>MOD(H49,50)&gt;0</formula>
    </cfRule>
    <cfRule type="cellIs" dxfId="1784" priority="3732" stopIfTrue="1" operator="between">
      <formula>1</formula>
      <formula>G49-1</formula>
    </cfRule>
  </conditionalFormatting>
  <conditionalFormatting sqref="AI56">
    <cfRule type="cellIs" dxfId="1783" priority="3722" stopIfTrue="1" operator="equal">
      <formula>""</formula>
    </cfRule>
    <cfRule type="cellIs" dxfId="1782" priority="3723" stopIfTrue="1" operator="equal">
      <formula>AJ56</formula>
    </cfRule>
  </conditionalFormatting>
  <conditionalFormatting sqref="AC65">
    <cfRule type="cellIs" dxfId="1781" priority="3707" stopIfTrue="1" operator="greaterThan">
      <formula>AB65</formula>
    </cfRule>
    <cfRule type="expression" dxfId="1780" priority="3708" stopIfTrue="1">
      <formula>MOD(AC65,50)&gt;0</formula>
    </cfRule>
  </conditionalFormatting>
  <conditionalFormatting sqref="G91:G94">
    <cfRule type="cellIs" dxfId="1779" priority="3702" stopIfTrue="1" operator="equal">
      <formula>""</formula>
    </cfRule>
    <cfRule type="cellIs" dxfId="1778" priority="3703" stopIfTrue="1" operator="equal">
      <formula>H91</formula>
    </cfRule>
  </conditionalFormatting>
  <conditionalFormatting sqref="E91:E94">
    <cfRule type="expression" dxfId="1777" priority="3701" stopIfTrue="1">
      <formula>H91&gt;0</formula>
    </cfRule>
  </conditionalFormatting>
  <conditionalFormatting sqref="H91:H94">
    <cfRule type="cellIs" dxfId="1776" priority="3698" stopIfTrue="1" operator="greaterThan">
      <formula>G91</formula>
    </cfRule>
    <cfRule type="expression" dxfId="1775" priority="3699" stopIfTrue="1">
      <formula>MOD(H91,50)&gt;0</formula>
    </cfRule>
    <cfRule type="cellIs" dxfId="1774" priority="3700" stopIfTrue="1" operator="between">
      <formula>1</formula>
      <formula>G91-1</formula>
    </cfRule>
  </conditionalFormatting>
  <conditionalFormatting sqref="AP91 AI91:AI92 AB91:AB95">
    <cfRule type="cellIs" dxfId="1773" priority="3696" stopIfTrue="1" operator="equal">
      <formula>""</formula>
    </cfRule>
    <cfRule type="cellIs" dxfId="1772" priority="3697" stopIfTrue="1" operator="equal">
      <formula>AC91</formula>
    </cfRule>
  </conditionalFormatting>
  <conditionalFormatting sqref="AN91 Z91:Z95">
    <cfRule type="expression" dxfId="1771" priority="3695" stopIfTrue="1">
      <formula>AC91&gt;0</formula>
    </cfRule>
  </conditionalFormatting>
  <conditionalFormatting sqref="AQ91 AJ91:AJ92 AC91:AC95">
    <cfRule type="cellIs" dxfId="1770" priority="3692" stopIfTrue="1" operator="greaterThan">
      <formula>AB91</formula>
    </cfRule>
    <cfRule type="expression" dxfId="1769" priority="3693" stopIfTrue="1">
      <formula>MOD(AC91,50)&gt;0</formula>
    </cfRule>
    <cfRule type="cellIs" dxfId="1768" priority="3694" stopIfTrue="1" operator="between">
      <formula>1</formula>
      <formula>AB91-1</formula>
    </cfRule>
  </conditionalFormatting>
  <conditionalFormatting sqref="G97:G101 G104">
    <cfRule type="cellIs" dxfId="1767" priority="3690" stopIfTrue="1" operator="equal">
      <formula>""</formula>
    </cfRule>
    <cfRule type="cellIs" dxfId="1766" priority="3691" stopIfTrue="1" operator="equal">
      <formula>H97</formula>
    </cfRule>
  </conditionalFormatting>
  <conditionalFormatting sqref="E97:E101 E104">
    <cfRule type="expression" dxfId="1765" priority="3689" stopIfTrue="1">
      <formula>H97&gt;0</formula>
    </cfRule>
  </conditionalFormatting>
  <conditionalFormatting sqref="AB96:AB98 N104 AB104 AI104 AP104">
    <cfRule type="cellIs" dxfId="1764" priority="3684" stopIfTrue="1" operator="equal">
      <formula>""</formula>
    </cfRule>
    <cfRule type="cellIs" dxfId="1763" priority="3685" stopIfTrue="1" operator="equal">
      <formula>O96</formula>
    </cfRule>
  </conditionalFormatting>
  <conditionalFormatting sqref="L104 Z104 AG104 AN104">
    <cfRule type="expression" dxfId="1762" priority="3683" stopIfTrue="1">
      <formula>O104&gt;0</formula>
    </cfRule>
  </conditionalFormatting>
  <conditionalFormatting sqref="AC96:AC98">
    <cfRule type="cellIs" dxfId="1761" priority="3680" stopIfTrue="1" operator="greaterThan">
      <formula>AB96</formula>
    </cfRule>
    <cfRule type="expression" dxfId="1760" priority="3681" stopIfTrue="1">
      <formula>MOD(AC96,50)&gt;0</formula>
    </cfRule>
    <cfRule type="cellIs" dxfId="1759" priority="3682" stopIfTrue="1" operator="between">
      <formula>1</formula>
      <formula>AB96-1</formula>
    </cfRule>
  </conditionalFormatting>
  <conditionalFormatting sqref="H105">
    <cfRule type="cellIs" dxfId="1758" priority="3658" stopIfTrue="1" operator="greaterThan">
      <formula>G105</formula>
    </cfRule>
    <cfRule type="expression" dxfId="1757" priority="3659" stopIfTrue="1">
      <formula>MOD(H105,50)&gt;0</formula>
    </cfRule>
  </conditionalFormatting>
  <conditionalFormatting sqref="G102">
    <cfRule type="cellIs" dxfId="1756" priority="3656" stopIfTrue="1" operator="equal">
      <formula>""</formula>
    </cfRule>
    <cfRule type="cellIs" dxfId="1755" priority="3657" stopIfTrue="1" operator="equal">
      <formula>H102</formula>
    </cfRule>
  </conditionalFormatting>
  <conditionalFormatting sqref="E102">
    <cfRule type="expression" dxfId="1754" priority="3655" stopIfTrue="1">
      <formula>H102&gt;0</formula>
    </cfRule>
  </conditionalFormatting>
  <conditionalFormatting sqref="AB102 AP102">
    <cfRule type="cellIs" dxfId="1753" priority="3650" stopIfTrue="1" operator="equal">
      <formula>""</formula>
    </cfRule>
    <cfRule type="cellIs" dxfId="1752" priority="3651" stopIfTrue="1" operator="equal">
      <formula>AC102</formula>
    </cfRule>
  </conditionalFormatting>
  <conditionalFormatting sqref="Z102 AN102">
    <cfRule type="expression" dxfId="1751" priority="3649" stopIfTrue="1">
      <formula>AC102&gt;0</formula>
    </cfRule>
  </conditionalFormatting>
  <conditionalFormatting sqref="H120">
    <cfRule type="cellIs" dxfId="1750" priority="3607" stopIfTrue="1" operator="greaterThan">
      <formula>G120</formula>
    </cfRule>
    <cfRule type="expression" dxfId="1749" priority="3608" stopIfTrue="1">
      <formula>MOD(H120,50)&gt;0</formula>
    </cfRule>
  </conditionalFormatting>
  <conditionalFormatting sqref="G121 N121 AB121 AI121 AP121">
    <cfRule type="cellIs" dxfId="1748" priority="3634" stopIfTrue="1" operator="equal">
      <formula>""</formula>
    </cfRule>
    <cfRule type="cellIs" dxfId="1747" priority="3635" stopIfTrue="1" operator="equal">
      <formula>H121</formula>
    </cfRule>
  </conditionalFormatting>
  <conditionalFormatting sqref="E121 L121 Z121 AG121 AN121">
    <cfRule type="expression" dxfId="1746" priority="3636" stopIfTrue="1">
      <formula>H121&gt;0</formula>
    </cfRule>
  </conditionalFormatting>
  <conditionalFormatting sqref="G119">
    <cfRule type="cellIs" dxfId="1745" priority="3629" stopIfTrue="1" operator="equal">
      <formula>""</formula>
    </cfRule>
    <cfRule type="cellIs" dxfId="1744" priority="3630" stopIfTrue="1" operator="equal">
      <formula>H119</formula>
    </cfRule>
  </conditionalFormatting>
  <conditionalFormatting sqref="E119">
    <cfRule type="expression" dxfId="1743" priority="3628" stopIfTrue="1">
      <formula>H119&gt;0</formula>
    </cfRule>
  </conditionalFormatting>
  <conditionalFormatting sqref="N119 AB119 AI119 AP119">
    <cfRule type="cellIs" dxfId="1742" priority="3623" stopIfTrue="1" operator="equal">
      <formula>""</formula>
    </cfRule>
    <cfRule type="cellIs" dxfId="1741" priority="3624" stopIfTrue="1" operator="equal">
      <formula>O119</formula>
    </cfRule>
  </conditionalFormatting>
  <conditionalFormatting sqref="L119 Z119 AG119 AN119">
    <cfRule type="expression" dxfId="1740" priority="3622" stopIfTrue="1">
      <formula>O119&gt;0</formula>
    </cfRule>
  </conditionalFormatting>
  <conditionalFormatting sqref="H149">
    <cfRule type="cellIs" dxfId="1739" priority="3605" stopIfTrue="1" operator="greaterThan">
      <formula>G149</formula>
    </cfRule>
    <cfRule type="expression" dxfId="1738" priority="3606" stopIfTrue="1">
      <formula>MOD(H149,50)&gt;0</formula>
    </cfRule>
  </conditionalFormatting>
  <conditionalFormatting sqref="AJ186">
    <cfRule type="cellIs" dxfId="1737" priority="3588" stopIfTrue="1" operator="greaterThan">
      <formula>AI186</formula>
    </cfRule>
    <cfRule type="expression" dxfId="1736" priority="3589" stopIfTrue="1">
      <formula>MOD(AJ186,50)&gt;0</formula>
    </cfRule>
  </conditionalFormatting>
  <conditionalFormatting sqref="AQ193">
    <cfRule type="cellIs" dxfId="1735" priority="3572" stopIfTrue="1" operator="greaterThan">
      <formula>AP193</formula>
    </cfRule>
    <cfRule type="expression" dxfId="1734" priority="3573" stopIfTrue="1">
      <formula>MOD(AQ193,50)&gt;0</formula>
    </cfRule>
  </conditionalFormatting>
  <conditionalFormatting sqref="AQ186">
    <cfRule type="cellIs" dxfId="1733" priority="3570" stopIfTrue="1" operator="greaterThan">
      <formula>AP186</formula>
    </cfRule>
    <cfRule type="expression" dxfId="1732" priority="3571" stopIfTrue="1">
      <formula>MOD(AQ186,50)&gt;0</formula>
    </cfRule>
  </conditionalFormatting>
  <conditionalFormatting sqref="AP242:AP243 AP246:AP247 N242:N248 G242:G248 AI242:AI248 AB242:AB248">
    <cfRule type="cellIs" dxfId="1731" priority="3561" stopIfTrue="1" operator="equal">
      <formula>""</formula>
    </cfRule>
    <cfRule type="cellIs" dxfId="1730" priority="3562" stopIfTrue="1" operator="equal">
      <formula>H242</formula>
    </cfRule>
  </conditionalFormatting>
  <conditionalFormatting sqref="AN242:AN243 AN245:AN247 L242:L248 AG242:AG248 Z242:Z248 E242:E248">
    <cfRule type="expression" dxfId="1729" priority="3563" stopIfTrue="1">
      <formula>H242&gt;0</formula>
    </cfRule>
  </conditionalFormatting>
  <conditionalFormatting sqref="AQ248">
    <cfRule type="cellIs" dxfId="1728" priority="3556" stopIfTrue="1" operator="greaterThan">
      <formula>AP248</formula>
    </cfRule>
    <cfRule type="expression" dxfId="1727" priority="3557" stopIfTrue="1">
      <formula>MOD(AQ248,50)&gt;0</formula>
    </cfRule>
  </conditionalFormatting>
  <conditionalFormatting sqref="N321:N323 G321:G324 U321:U325 AI321:AI324 AP321:AP322 AB321:AB323 N343:N348 G343:G350 U343:U350 AP343:AP348 AB343:AB348 AI343:AI347 N352:N353 U352:U354 AI352:AI353 AP352:AP353 N357 AP357 AI357 AI359:AI360 AP359:AP360 U359:U361 N359:N360 AB359:AB361 G359:G361 N372:N375 U364:U367 U372:U375 G372:G375 AB372:AB375 AP372:AP375 AI372:AI375 AI385 AP385 AB385 G385 U385:U389 N385 U394 N350 AB350 AI349:AI350 AP350 G389 N389 AI389 AP389 AB387:AB389 G328 AI328 U328">
    <cfRule type="cellIs" dxfId="1726" priority="3553" stopIfTrue="1" operator="equal">
      <formula>""</formula>
    </cfRule>
    <cfRule type="cellIs" dxfId="1725" priority="3554" stopIfTrue="1" operator="equal">
      <formula>H321</formula>
    </cfRule>
  </conditionalFormatting>
  <conditionalFormatting sqref="H301:H302 V301:V303 H323:H324 V323:V325 AJ323:AJ324 AC323 H343:H345 V343:V346 AJ343:AJ344 AC343:AC348 AJ363 AC361 V361 AC385 V385:V386 AC387:AC388">
    <cfRule type="cellIs" dxfId="1724" priority="3550" stopIfTrue="1" operator="greaterThan">
      <formula>G301</formula>
    </cfRule>
    <cfRule type="expression" dxfId="1723" priority="3551" stopIfTrue="1">
      <formula>MOD(H301,50)&gt;0</formula>
    </cfRule>
    <cfRule type="cellIs" dxfId="1722" priority="3552" stopIfTrue="1" operator="between">
      <formula>1</formula>
      <formula>G301-1</formula>
    </cfRule>
  </conditionalFormatting>
  <conditionalFormatting sqref="L321:L323 AG328 E343:E350 S343:S350 AG343:AG347 AN343:AN348 L343:L348 L357 AN357 AG357 AG359:AG360 AN359:AN360 S359:S361 L359:L360 E359:E361 L372:L375 S364:S367 S372:S375 Z372:Z375 E372:E375 AN372:AN375 AG372:AG375 AG385 AN385 E385 Z385:Z389 S385:S389 L385 S394 E321:E325 S321:S325 AG321:AG325 L352:L353 S352:S354 AG352:AG353 L350 AG349:AG350 AN350:AN353 E389 L389 AG389 AN389 E328 S328">
    <cfRule type="expression" dxfId="1721" priority="3555" stopIfTrue="1">
      <formula>H321&gt;0</formula>
    </cfRule>
  </conditionalFormatting>
  <conditionalFormatting sqref="AP450:AP459 AB450:AB459 U450:U459 N450:N459 G450:G459 AP480 AB480 U480 N480 G480 G487:G492 N487:N492 U487:U488 AB487:AB492 AP487:AP492 U491:U492 G511:G523 N511:N523 U520:U523 AB511:AB523 AP511:AP523 AP531 U531:U532 N531:N532 G531:G532 N558:N561 G558:G561 U561 AP558:AP561 AB558:AB561 AB579:AB580 AP579:AP580 U579:U580 G580 N579:N580 AB563:AB568 AP563:AP568 U563:U568 G563:G567 N563:N568 N576:N577 U576:U577 AP576:AP577 AB576:AB577 AP595:AP599 U595:U602 AP605 AP607:AP608">
    <cfRule type="cellIs" dxfId="1720" priority="3547" stopIfTrue="1" operator="equal">
      <formula>""</formula>
    </cfRule>
    <cfRule type="cellIs" dxfId="1719" priority="3548" stopIfTrue="1" operator="equal">
      <formula>H450</formula>
    </cfRule>
  </conditionalFormatting>
  <conditionalFormatting sqref="V487:V488 AC487:AC492 AC511:AC522 AC558:AC560 AC579 AC565:AC568 V565:V568 O565:O567 H565:H567 AC576:AC577 V595:V600 AQ595">
    <cfRule type="cellIs" dxfId="1718" priority="3544" stopIfTrue="1" operator="greaterThan">
      <formula>G487</formula>
    </cfRule>
    <cfRule type="expression" dxfId="1717" priority="3545" stopIfTrue="1">
      <formula>MOD(H487,50)&gt;0</formula>
    </cfRule>
    <cfRule type="cellIs" dxfId="1716" priority="3546" stopIfTrue="1" operator="between">
      <formula>1</formula>
      <formula>G487-1</formula>
    </cfRule>
  </conditionalFormatting>
  <conditionalFormatting sqref="L450:L459 AN450:AN459 Z450:Z459 S450:S459 E450:E459 L480 AN480 Z480 S480 E480 E487:E492 S487:S488 Z487:Z492 AN487:AN492 L487:L492 S491:S492 E511:E523 Z511:Z523 AN511:AN523 L511:L523 L531:L532 AN531 S531:S532 E531:E532 S520:S523 L558:L561 E558:E561 S561 AN558:AN561 Z558:Z561 Z579:Z580 AN579:AN580 S580 E580 L579:L580 Z563:Z568 AN563:AN568 S563:S568 E563:E567 L563:L568 L576:L577 AN576:AN577 Z576:Z577 AN595:AN599 S595:S602 E595:E597 AN605 AN607:AN608">
    <cfRule type="expression" dxfId="1715" priority="3549" stopIfTrue="1">
      <formula>H450&gt;0</formula>
    </cfRule>
  </conditionalFormatting>
  <conditionalFormatting sqref="AP274:AP275 U271:U272 AB271:AB272 AI271:AI272 AP271:AP272 G271:G272 N271:N272 N274:N277 G274:G277 AI274:AI277 AB274:AB277 U274:U277 AP281">
    <cfRule type="cellIs" dxfId="1714" priority="3541" stopIfTrue="1" operator="equal">
      <formula>""</formula>
    </cfRule>
    <cfRule type="cellIs" dxfId="1713" priority="3542" stopIfTrue="1" operator="equal">
      <formula>H271</formula>
    </cfRule>
  </conditionalFormatting>
  <conditionalFormatting sqref="AN274:AN275 E271:E272 S271:S272 Z271:Z272 AG271:AG272 AN271:AN272 L271:L272 L274:L277 AG274:AG277 Z274:Z277 S274:S277 E274:E277 AN280:AN281">
    <cfRule type="expression" dxfId="1712" priority="3543" stopIfTrue="1">
      <formula>H271&gt;0</formula>
    </cfRule>
  </conditionalFormatting>
  <conditionalFormatting sqref="AJ273">
    <cfRule type="cellIs" dxfId="1711" priority="3536" stopIfTrue="1" operator="greaterThan">
      <formula>AI273</formula>
    </cfRule>
    <cfRule type="expression" dxfId="1710" priority="3537" stopIfTrue="1">
      <formula>MOD(AJ273,50)&gt;0</formula>
    </cfRule>
  </conditionalFormatting>
  <conditionalFormatting sqref="AQ282">
    <cfRule type="cellIs" dxfId="1709" priority="3526" stopIfTrue="1" operator="greaterThan">
      <formula>AP282</formula>
    </cfRule>
    <cfRule type="expression" dxfId="1708" priority="3527" stopIfTrue="1">
      <formula>MOD(AQ282,50)&gt;0</formula>
    </cfRule>
  </conditionalFormatting>
  <conditionalFormatting sqref="AQ273">
    <cfRule type="cellIs" dxfId="1707" priority="3524" stopIfTrue="1" operator="greaterThan">
      <formula>AP273</formula>
    </cfRule>
    <cfRule type="expression" dxfId="1706" priority="3525" stopIfTrue="1">
      <formula>MOD(AQ273,50)&gt;0</formula>
    </cfRule>
  </conditionalFormatting>
  <conditionalFormatting sqref="U278:U279 AB278:AB279 AI278:AI279 G278:G279 N278:N279">
    <cfRule type="cellIs" dxfId="1705" priority="3515" stopIfTrue="1" operator="equal">
      <formula>""</formula>
    </cfRule>
    <cfRule type="cellIs" dxfId="1704" priority="3516" stopIfTrue="1" operator="equal">
      <formula>H278</formula>
    </cfRule>
  </conditionalFormatting>
  <conditionalFormatting sqref="E278:E279 S278:S279 Z278:Z279 AG278:AG279 L278:L279">
    <cfRule type="expression" dxfId="1703" priority="3517" stopIfTrue="1">
      <formula>H278&gt;0</formula>
    </cfRule>
  </conditionalFormatting>
  <conditionalFormatting sqref="AN277:AN279">
    <cfRule type="expression" dxfId="1702" priority="3511" stopIfTrue="1">
      <formula>AQ277&gt;0</formula>
    </cfRule>
  </conditionalFormatting>
  <conditionalFormatting sqref="AP277:AP279 AP259:AP260">
    <cfRule type="cellIs" dxfId="1701" priority="3509" stopIfTrue="1" operator="equal">
      <formula>""</formula>
    </cfRule>
    <cfRule type="cellIs" dxfId="1700" priority="3510" stopIfTrue="1" operator="equal">
      <formula>AQ259</formula>
    </cfRule>
  </conditionalFormatting>
  <conditionalFormatting sqref="G329:G330 N329:N330 U329:U330 AB329:AB330 AI329:AI330 AP329:AP330 N332 G332 U332 AI332 AP332 AB332">
    <cfRule type="cellIs" dxfId="1699" priority="3484" stopIfTrue="1" operator="equal">
      <formula>""</formula>
    </cfRule>
    <cfRule type="cellIs" dxfId="1698" priority="3485" stopIfTrue="1" operator="equal">
      <formula>H329</formula>
    </cfRule>
  </conditionalFormatting>
  <conditionalFormatting sqref="E329:E330 S329:S330 Z329:Z330 AG329:AG330 AN329:AN332 L329:L330 L332 E332 S332 Z332 AG332">
    <cfRule type="expression" dxfId="1697" priority="3486" stopIfTrue="1">
      <formula>H329&gt;0</formula>
    </cfRule>
  </conditionalFormatting>
  <conditionalFormatting sqref="H331">
    <cfRule type="cellIs" dxfId="1696" priority="3479" stopIfTrue="1" operator="greaterThan">
      <formula>G331</formula>
    </cfRule>
    <cfRule type="expression" dxfId="1695" priority="3480" stopIfTrue="1">
      <formula>MOD(H331,50)&gt;0</formula>
    </cfRule>
  </conditionalFormatting>
  <conditionalFormatting sqref="AP323">
    <cfRule type="cellIs" dxfId="1694" priority="3466" stopIfTrue="1" operator="equal">
      <formula>""</formula>
    </cfRule>
    <cfRule type="cellIs" dxfId="1693" priority="3467" stopIfTrue="1" operator="equal">
      <formula>AQ323</formula>
    </cfRule>
  </conditionalFormatting>
  <conditionalFormatting sqref="AN323">
    <cfRule type="expression" dxfId="1692" priority="3468" stopIfTrue="1">
      <formula>AQ323&gt;0</formula>
    </cfRule>
  </conditionalFormatting>
  <conditionalFormatting sqref="G103">
    <cfRule type="cellIs" dxfId="1691" priority="3463" stopIfTrue="1" operator="equal">
      <formula>""</formula>
    </cfRule>
    <cfRule type="cellIs" dxfId="1690" priority="3464" stopIfTrue="1" operator="equal">
      <formula>H103</formula>
    </cfRule>
  </conditionalFormatting>
  <conditionalFormatting sqref="E103">
    <cfRule type="expression" dxfId="1689" priority="3462" stopIfTrue="1">
      <formula>H103&gt;0</formula>
    </cfRule>
  </conditionalFormatting>
  <conditionalFormatting sqref="N103 AB103 AI103 AP103">
    <cfRule type="cellIs" dxfId="1688" priority="3457" stopIfTrue="1" operator="equal">
      <formula>""</formula>
    </cfRule>
    <cfRule type="cellIs" dxfId="1687" priority="3458" stopIfTrue="1" operator="equal">
      <formula>O103</formula>
    </cfRule>
  </conditionalFormatting>
  <conditionalFormatting sqref="L103 Z103 AG103 AN103">
    <cfRule type="expression" dxfId="1686" priority="3456" stopIfTrue="1">
      <formula>O103&gt;0</formula>
    </cfRule>
  </conditionalFormatting>
  <conditionalFormatting sqref="H351">
    <cfRule type="cellIs" dxfId="1685" priority="3450" stopIfTrue="1" operator="greaterThan">
      <formula>G351</formula>
    </cfRule>
    <cfRule type="expression" dxfId="1684" priority="3451" stopIfTrue="1">
      <formula>MOD(H351,50)&gt;0</formula>
    </cfRule>
  </conditionalFormatting>
  <conditionalFormatting sqref="U355">
    <cfRule type="cellIs" dxfId="1683" priority="3434" stopIfTrue="1" operator="equal">
      <formula>""</formula>
    </cfRule>
    <cfRule type="cellIs" dxfId="1682" priority="3435" stopIfTrue="1" operator="equal">
      <formula>V355</formula>
    </cfRule>
  </conditionalFormatting>
  <conditionalFormatting sqref="S355">
    <cfRule type="expression" dxfId="1681" priority="3436" stopIfTrue="1">
      <formula>V355&gt;0</formula>
    </cfRule>
  </conditionalFormatting>
  <conditionalFormatting sqref="AN358">
    <cfRule type="expression" dxfId="1680" priority="3424" stopIfTrue="1">
      <formula>AQ358&gt;0</formula>
    </cfRule>
  </conditionalFormatting>
  <conditionalFormatting sqref="H358">
    <cfRule type="cellIs" dxfId="1679" priority="3421" stopIfTrue="1" operator="greaterThan">
      <formula>G358</formula>
    </cfRule>
    <cfRule type="expression" dxfId="1678" priority="3422" stopIfTrue="1">
      <formula>MOD(H358,50)&gt;0</formula>
    </cfRule>
  </conditionalFormatting>
  <conditionalFormatting sqref="AI361">
    <cfRule type="cellIs" dxfId="1677" priority="3370" stopIfTrue="1" operator="equal">
      <formula>""</formula>
    </cfRule>
    <cfRule type="cellIs" dxfId="1676" priority="3371" stopIfTrue="1" operator="equal">
      <formula>AJ361</formula>
    </cfRule>
  </conditionalFormatting>
  <conditionalFormatting sqref="N361">
    <cfRule type="cellIs" dxfId="1675" priority="3398" stopIfTrue="1" operator="equal">
      <formula>""</formula>
    </cfRule>
    <cfRule type="cellIs" dxfId="1674" priority="3399" stopIfTrue="1" operator="equal">
      <formula>O361</formula>
    </cfRule>
  </conditionalFormatting>
  <conditionalFormatting sqref="L361">
    <cfRule type="expression" dxfId="1673" priority="3400" stopIfTrue="1">
      <formula>O361&gt;0</formula>
    </cfRule>
  </conditionalFormatting>
  <conditionalFormatting sqref="U362:U363">
    <cfRule type="cellIs" dxfId="1672" priority="3395" stopIfTrue="1" operator="equal">
      <formula>""</formula>
    </cfRule>
    <cfRule type="cellIs" dxfId="1671" priority="3396" stopIfTrue="1" operator="equal">
      <formula>V362</formula>
    </cfRule>
  </conditionalFormatting>
  <conditionalFormatting sqref="S362:S363">
    <cfRule type="expression" dxfId="1670" priority="3397" stopIfTrue="1">
      <formula>V362&gt;0</formula>
    </cfRule>
  </conditionalFormatting>
  <conditionalFormatting sqref="N368 G368 U368 AP368 AB368 AI368 N370:N371 U370:U371 AB370:AB371 AI370:AI371 AP370:AP371 G370:G371">
    <cfRule type="cellIs" dxfId="1669" priority="3392" stopIfTrue="1" operator="equal">
      <formula>""</formula>
    </cfRule>
    <cfRule type="cellIs" dxfId="1668" priority="3393" stopIfTrue="1" operator="equal">
      <formula>H368</formula>
    </cfRule>
  </conditionalFormatting>
  <conditionalFormatting sqref="E368 S368 Z368 AG368 AN368:AN371 L368 E370:E371 L370:L371 S370:S371 Z370:Z371 AG370:AG371">
    <cfRule type="expression" dxfId="1667" priority="3394" stopIfTrue="1">
      <formula>H368&gt;0</formula>
    </cfRule>
  </conditionalFormatting>
  <conditionalFormatting sqref="H369">
    <cfRule type="cellIs" dxfId="1666" priority="3386" stopIfTrue="1" operator="greaterThan">
      <formula>G369</formula>
    </cfRule>
    <cfRule type="expression" dxfId="1665" priority="3387" stopIfTrue="1">
      <formula>MOD(H369,50)&gt;0</formula>
    </cfRule>
  </conditionalFormatting>
  <conditionalFormatting sqref="AP361">
    <cfRule type="cellIs" dxfId="1664" priority="3373" stopIfTrue="1" operator="equal">
      <formula>""</formula>
    </cfRule>
    <cfRule type="cellIs" dxfId="1663" priority="3374" stopIfTrue="1" operator="equal">
      <formula>AQ361</formula>
    </cfRule>
  </conditionalFormatting>
  <conditionalFormatting sqref="AN361">
    <cfRule type="expression" dxfId="1662" priority="3375" stopIfTrue="1">
      <formula>AQ361&gt;0</formula>
    </cfRule>
  </conditionalFormatting>
  <conditionalFormatting sqref="AG361">
    <cfRule type="expression" dxfId="1661" priority="3372" stopIfTrue="1">
      <formula>AJ361&gt;0</formula>
    </cfRule>
  </conditionalFormatting>
  <conditionalFormatting sqref="H390">
    <cfRule type="cellIs" dxfId="1660" priority="3335" stopIfTrue="1" operator="greaterThan">
      <formula>G390</formula>
    </cfRule>
    <cfRule type="expression" dxfId="1659" priority="3336" stopIfTrue="1">
      <formula>MOD(H390,50)&gt;0</formula>
    </cfRule>
  </conditionalFormatting>
  <conditionalFormatting sqref="AI391:AI392 AP391:AP392 N391:N392 AB391:AB393 G391:G392">
    <cfRule type="cellIs" dxfId="1658" priority="3367" stopIfTrue="1" operator="equal">
      <formula>""</formula>
    </cfRule>
    <cfRule type="cellIs" dxfId="1657" priority="3368" stopIfTrue="1" operator="equal">
      <formula>H391</formula>
    </cfRule>
  </conditionalFormatting>
  <conditionalFormatting sqref="AJ393 AC393 O393">
    <cfRule type="cellIs" dxfId="1656" priority="3364" stopIfTrue="1" operator="greaterThan">
      <formula>N393</formula>
    </cfRule>
    <cfRule type="expression" dxfId="1655" priority="3365" stopIfTrue="1">
      <formula>MOD(O393,50)&gt;0</formula>
    </cfRule>
    <cfRule type="cellIs" dxfId="1654" priority="3366" stopIfTrue="1" operator="between">
      <formula>1</formula>
      <formula>N393-1</formula>
    </cfRule>
  </conditionalFormatting>
  <conditionalFormatting sqref="AG391:AG392 AN391:AN392 L391:L392 E391:E392 Z391:Z393">
    <cfRule type="expression" dxfId="1653" priority="3369" stopIfTrue="1">
      <formula>H391&gt;0</formula>
    </cfRule>
  </conditionalFormatting>
  <conditionalFormatting sqref="AI393">
    <cfRule type="cellIs" dxfId="1652" priority="3341" stopIfTrue="1" operator="equal">
      <formula>""</formula>
    </cfRule>
    <cfRule type="cellIs" dxfId="1651" priority="3342" stopIfTrue="1" operator="equal">
      <formula>AJ393</formula>
    </cfRule>
  </conditionalFormatting>
  <conditionalFormatting sqref="N393">
    <cfRule type="cellIs" dxfId="1650" priority="3347" stopIfTrue="1" operator="equal">
      <formula>""</formula>
    </cfRule>
    <cfRule type="cellIs" dxfId="1649" priority="3348" stopIfTrue="1" operator="equal">
      <formula>O393</formula>
    </cfRule>
  </conditionalFormatting>
  <conditionalFormatting sqref="L393">
    <cfRule type="expression" dxfId="1648" priority="3349" stopIfTrue="1">
      <formula>O393&gt;0</formula>
    </cfRule>
  </conditionalFormatting>
  <conditionalFormatting sqref="AG393">
    <cfRule type="expression" dxfId="1647" priority="3343" stopIfTrue="1">
      <formula>AJ393&gt;0</formula>
    </cfRule>
  </conditionalFormatting>
  <conditionalFormatting sqref="AJ565:AJ567">
    <cfRule type="cellIs" dxfId="1646" priority="4614" stopIfTrue="1" operator="greaterThan">
      <formula>AI565</formula>
    </cfRule>
    <cfRule type="expression" dxfId="1645" priority="4615" stopIfTrue="1">
      <formula>MOD(AJ565,50)&gt;0</formula>
    </cfRule>
    <cfRule type="cellIs" dxfId="1644" priority="4616" stopIfTrue="1" operator="between">
      <formula>1</formula>
      <formula>AI565-1</formula>
    </cfRule>
  </conditionalFormatting>
  <conditionalFormatting sqref="AP405:AP406 N405:N408 G405:G408 AI405:AI408 AB405:AB408 U405:U408">
    <cfRule type="cellIs" dxfId="1643" priority="3323" stopIfTrue="1" operator="equal">
      <formula>""</formula>
    </cfRule>
    <cfRule type="cellIs" dxfId="1642" priority="3324" stopIfTrue="1" operator="equal">
      <formula>H405</formula>
    </cfRule>
  </conditionalFormatting>
  <conditionalFormatting sqref="AQ408">
    <cfRule type="cellIs" dxfId="1641" priority="3320" stopIfTrue="1" operator="greaterThan">
      <formula>AP408</formula>
    </cfRule>
    <cfRule type="expression" dxfId="1640" priority="3321" stopIfTrue="1">
      <formula>MOD(AQ408,50)&gt;0</formula>
    </cfRule>
    <cfRule type="cellIs" dxfId="1639" priority="3322" stopIfTrue="1" operator="between">
      <formula>1</formula>
      <formula>AP408-1</formula>
    </cfRule>
  </conditionalFormatting>
  <conditionalFormatting sqref="AN405:AN406 L405:L408 AG405:AG408 Z405:Z408 S405:S408 E405:E408">
    <cfRule type="expression" dxfId="1638" priority="3325" stopIfTrue="1">
      <formula>H405&gt;0</formula>
    </cfRule>
  </conditionalFormatting>
  <conditionalFormatting sqref="H404">
    <cfRule type="cellIs" dxfId="1637" priority="3310" stopIfTrue="1" operator="greaterThan">
      <formula>G404</formula>
    </cfRule>
    <cfRule type="expression" dxfId="1636" priority="3311" stopIfTrue="1">
      <formula>MOD(H404,50)&gt;0</formula>
    </cfRule>
  </conditionalFormatting>
  <conditionalFormatting sqref="AQ411">
    <cfRule type="cellIs" dxfId="1635" priority="3308" stopIfTrue="1" operator="greaterThan">
      <formula>AP411</formula>
    </cfRule>
    <cfRule type="expression" dxfId="1634" priority="3309" stopIfTrue="1">
      <formula>MOD(AQ411,50)&gt;0</formula>
    </cfRule>
  </conditionalFormatting>
  <conditionalFormatting sqref="AP408:AP409">
    <cfRule type="cellIs" dxfId="1633" priority="3295" stopIfTrue="1" operator="equal">
      <formula>""</formula>
    </cfRule>
    <cfRule type="cellIs" dxfId="1632" priority="3296" stopIfTrue="1" operator="equal">
      <formula>AQ408</formula>
    </cfRule>
  </conditionalFormatting>
  <conditionalFormatting sqref="AN408:AN409">
    <cfRule type="expression" dxfId="1631" priority="3294" stopIfTrue="1">
      <formula>AQ408&gt;0</formula>
    </cfRule>
  </conditionalFormatting>
  <conditionalFormatting sqref="AP415:AP417 U415:U417 AB415:AB417 AI415:AI417 G415:G417 N415:N417">
    <cfRule type="cellIs" dxfId="1630" priority="3291" stopIfTrue="1" operator="equal">
      <formula>""</formula>
    </cfRule>
    <cfRule type="cellIs" dxfId="1629" priority="3292" stopIfTrue="1" operator="equal">
      <formula>H415</formula>
    </cfRule>
  </conditionalFormatting>
  <conditionalFormatting sqref="AN415:AN417 E415:E417 S415:S417 Z415:Z417 AG415:AG417 L415:L417">
    <cfRule type="expression" dxfId="1628" priority="3293" stopIfTrue="1">
      <formula>H415&gt;0</formula>
    </cfRule>
  </conditionalFormatting>
  <conditionalFormatting sqref="N427:N428">
    <cfRule type="cellIs" dxfId="1627" priority="3285" stopIfTrue="1" operator="equal">
      <formula>""</formula>
    </cfRule>
    <cfRule type="cellIs" dxfId="1626" priority="3286" stopIfTrue="1" operator="equal">
      <formula>O427</formula>
    </cfRule>
  </conditionalFormatting>
  <conditionalFormatting sqref="L427">
    <cfRule type="expression" dxfId="1625" priority="3287" stopIfTrue="1">
      <formula>O427&gt;0</formula>
    </cfRule>
  </conditionalFormatting>
  <conditionalFormatting sqref="S430:S431">
    <cfRule type="expression" dxfId="1624" priority="3284" stopIfTrue="1">
      <formula>V430&gt;0</formula>
    </cfRule>
  </conditionalFormatting>
  <conditionalFormatting sqref="U430:U431">
    <cfRule type="cellIs" dxfId="1623" priority="3279" stopIfTrue="1" operator="equal">
      <formula>""</formula>
    </cfRule>
    <cfRule type="cellIs" dxfId="1622" priority="3280" stopIfTrue="1" operator="equal">
      <formula>V430</formula>
    </cfRule>
  </conditionalFormatting>
  <conditionalFormatting sqref="AP445 U444:U446 AB444:AB446 AI444:AI446 G444:G446 N444:N446">
    <cfRule type="cellIs" dxfId="1621" priority="3276" stopIfTrue="1" operator="equal">
      <formula>""</formula>
    </cfRule>
    <cfRule type="cellIs" dxfId="1620" priority="3277" stopIfTrue="1" operator="equal">
      <formula>H444</formula>
    </cfRule>
  </conditionalFormatting>
  <conditionalFormatting sqref="AQ444">
    <cfRule type="cellIs" dxfId="1619" priority="3273" stopIfTrue="1" operator="greaterThan">
      <formula>AP444</formula>
    </cfRule>
    <cfRule type="expression" dxfId="1618" priority="3274" stopIfTrue="1">
      <formula>MOD(AQ444,50)&gt;0</formula>
    </cfRule>
    <cfRule type="cellIs" dxfId="1617" priority="3275" stopIfTrue="1" operator="between">
      <formula>1</formula>
      <formula>AP444-1</formula>
    </cfRule>
  </conditionalFormatting>
  <conditionalFormatting sqref="AN445 E444:E446 S444:S446 Z444:Z446 AG444:AG446 L444:L446">
    <cfRule type="expression" dxfId="1616" priority="3278" stopIfTrue="1">
      <formula>H444&gt;0</formula>
    </cfRule>
  </conditionalFormatting>
  <conditionalFormatting sqref="AP440:AP441 N440:N443 G440:G443 AI440:AI443 AB440:AB443 U440:U443">
    <cfRule type="cellIs" dxfId="1615" priority="3270" stopIfTrue="1" operator="equal">
      <formula>""</formula>
    </cfRule>
    <cfRule type="cellIs" dxfId="1614" priority="3271" stopIfTrue="1" operator="equal">
      <formula>H440</formula>
    </cfRule>
  </conditionalFormatting>
  <conditionalFormatting sqref="AQ443">
    <cfRule type="cellIs" dxfId="1613" priority="3267" stopIfTrue="1" operator="greaterThan">
      <formula>AP443</formula>
    </cfRule>
    <cfRule type="expression" dxfId="1612" priority="3268" stopIfTrue="1">
      <formula>MOD(AQ443,50)&gt;0</formula>
    </cfRule>
    <cfRule type="cellIs" dxfId="1611" priority="3269" stopIfTrue="1" operator="between">
      <formula>1</formula>
      <formula>AP443-1</formula>
    </cfRule>
  </conditionalFormatting>
  <conditionalFormatting sqref="AN440:AN441 L440:L443 AG440:AG443 Z440:Z443 S440:S443 E440:E443">
    <cfRule type="expression" dxfId="1610" priority="3272" stopIfTrue="1">
      <formula>H440&gt;0</formula>
    </cfRule>
  </conditionalFormatting>
  <conditionalFormatting sqref="AQ446">
    <cfRule type="cellIs" dxfId="1609" priority="3255" stopIfTrue="1" operator="greaterThan">
      <formula>AP446</formula>
    </cfRule>
    <cfRule type="expression" dxfId="1608" priority="3256" stopIfTrue="1">
      <formula>MOD(AQ446,50)&gt;0</formula>
    </cfRule>
  </conditionalFormatting>
  <conditionalFormatting sqref="AQ439">
    <cfRule type="cellIs" dxfId="1607" priority="3253" stopIfTrue="1" operator="greaterThan">
      <formula>AP439</formula>
    </cfRule>
    <cfRule type="expression" dxfId="1606" priority="3254" stopIfTrue="1">
      <formula>MOD(AQ439,50)&gt;0</formula>
    </cfRule>
  </conditionalFormatting>
  <conditionalFormatting sqref="AP443:AP444">
    <cfRule type="cellIs" dxfId="1605" priority="3239" stopIfTrue="1" operator="equal">
      <formula>""</formula>
    </cfRule>
    <cfRule type="cellIs" dxfId="1604" priority="3240" stopIfTrue="1" operator="equal">
      <formula>AQ443</formula>
    </cfRule>
  </conditionalFormatting>
  <conditionalFormatting sqref="AN443:AN444">
    <cfRule type="expression" dxfId="1603" priority="3238" stopIfTrue="1">
      <formula>AQ443&gt;0</formula>
    </cfRule>
  </conditionalFormatting>
  <conditionalFormatting sqref="AP469:AP473">
    <cfRule type="cellIs" dxfId="1602" priority="3235" stopIfTrue="1" operator="equal">
      <formula>""</formula>
    </cfRule>
    <cfRule type="cellIs" dxfId="1601" priority="3236" stopIfTrue="1" operator="equal">
      <formula>AQ469</formula>
    </cfRule>
  </conditionalFormatting>
  <conditionalFormatting sqref="AN469:AN473">
    <cfRule type="expression" dxfId="1600" priority="3237" stopIfTrue="1">
      <formula>AQ469&gt;0</formula>
    </cfRule>
  </conditionalFormatting>
  <conditionalFormatting sqref="H478">
    <cfRule type="cellIs" dxfId="1599" priority="3212" stopIfTrue="1" operator="greaterThan">
      <formula>G478</formula>
    </cfRule>
    <cfRule type="expression" dxfId="1598" priority="3213" stopIfTrue="1">
      <formula>MOD(H478,50)&gt;0</formula>
    </cfRule>
  </conditionalFormatting>
  <conditionalFormatting sqref="AI479">
    <cfRule type="cellIs" dxfId="1597" priority="3196" stopIfTrue="1" operator="equal">
      <formula>""</formula>
    </cfRule>
    <cfRule type="cellIs" dxfId="1596" priority="3197" stopIfTrue="1" operator="equal">
      <formula>AJ479</formula>
    </cfRule>
  </conditionalFormatting>
  <conditionalFormatting sqref="AG479">
    <cfRule type="expression" dxfId="1595" priority="3198" stopIfTrue="1">
      <formula>AJ479&gt;0</formula>
    </cfRule>
  </conditionalFormatting>
  <conditionalFormatting sqref="AP479 AB479 U479 N479 G479">
    <cfRule type="cellIs" dxfId="1594" priority="3193" stopIfTrue="1" operator="equal">
      <formula>""</formula>
    </cfRule>
    <cfRule type="cellIs" dxfId="1593" priority="3194" stopIfTrue="1" operator="equal">
      <formula>H479</formula>
    </cfRule>
  </conditionalFormatting>
  <conditionalFormatting sqref="L479 AN479 Z479 S479 E479">
    <cfRule type="expression" dxfId="1592" priority="3195" stopIfTrue="1">
      <formula>H479&gt;0</formula>
    </cfRule>
  </conditionalFormatting>
  <conditionalFormatting sqref="H484">
    <cfRule type="cellIs" dxfId="1591" priority="3168" stopIfTrue="1" operator="greaterThan">
      <formula>G484</formula>
    </cfRule>
    <cfRule type="expression" dxfId="1590" priority="3169" stopIfTrue="1">
      <formula>MOD(H484,50)&gt;0</formula>
    </cfRule>
  </conditionalFormatting>
  <conditionalFormatting sqref="AI485:AI486 AP485:AP486 U485:U486 N485:N486 AB485:AB486 G485:G486">
    <cfRule type="cellIs" dxfId="1589" priority="3181" stopIfTrue="1" operator="equal">
      <formula>""</formula>
    </cfRule>
    <cfRule type="cellIs" dxfId="1588" priority="3182" stopIfTrue="1" operator="equal">
      <formula>H485</formula>
    </cfRule>
  </conditionalFormatting>
  <conditionalFormatting sqref="AG485:AG486 AN485:AN486 S485:S486 L485:L486 E485:E486 Z485:Z486">
    <cfRule type="expression" dxfId="1587" priority="3183" stopIfTrue="1">
      <formula>H485&gt;0</formula>
    </cfRule>
  </conditionalFormatting>
  <conditionalFormatting sqref="AP481:AP482">
    <cfRule type="cellIs" dxfId="1586" priority="3165" stopIfTrue="1" operator="equal">
      <formula>""</formula>
    </cfRule>
    <cfRule type="cellIs" dxfId="1585" priority="3166" stopIfTrue="1" operator="equal">
      <formula>AQ481</formula>
    </cfRule>
  </conditionalFormatting>
  <conditionalFormatting sqref="AN481:AN482">
    <cfRule type="expression" dxfId="1584" priority="3167" stopIfTrue="1">
      <formula>AQ481&gt;0</formula>
    </cfRule>
  </conditionalFormatting>
  <conditionalFormatting sqref="AI493 G493 N493 U493 AB493 AP493">
    <cfRule type="cellIs" dxfId="1583" priority="3162" stopIfTrue="1" operator="equal">
      <formula>""</formula>
    </cfRule>
    <cfRule type="cellIs" dxfId="1582" priority="3163" stopIfTrue="1" operator="equal">
      <formula>H493</formula>
    </cfRule>
  </conditionalFormatting>
  <conditionalFormatting sqref="AG493 E493 S493 Z493 AN493 L493">
    <cfRule type="expression" dxfId="1581" priority="3164" stopIfTrue="1">
      <formula>H493&gt;0</formula>
    </cfRule>
  </conditionalFormatting>
  <conditionalFormatting sqref="H494">
    <cfRule type="cellIs" dxfId="1580" priority="3155" stopIfTrue="1" operator="greaterThan">
      <formula>G494</formula>
    </cfRule>
    <cfRule type="expression" dxfId="1579" priority="3156" stopIfTrue="1">
      <formula>MOD(H494,50)&gt;0</formula>
    </cfRule>
  </conditionalFormatting>
  <conditionalFormatting sqref="AI495">
    <cfRule type="cellIs" dxfId="1578" priority="3139" stopIfTrue="1" operator="equal">
      <formula>""</formula>
    </cfRule>
    <cfRule type="cellIs" dxfId="1577" priority="3140" stopIfTrue="1" operator="equal">
      <formula>AJ495</formula>
    </cfRule>
  </conditionalFormatting>
  <conditionalFormatting sqref="AG495">
    <cfRule type="expression" dxfId="1576" priority="3141" stopIfTrue="1">
      <formula>AJ495&gt;0</formula>
    </cfRule>
  </conditionalFormatting>
  <conditionalFormatting sqref="AP495 AB495 U495 N495 G495">
    <cfRule type="cellIs" dxfId="1575" priority="3136" stopIfTrue="1" operator="equal">
      <formula>""</formula>
    </cfRule>
    <cfRule type="cellIs" dxfId="1574" priority="3137" stopIfTrue="1" operator="equal">
      <formula>H495</formula>
    </cfRule>
  </conditionalFormatting>
  <conditionalFormatting sqref="L495 AN495 Z495 S495 E495">
    <cfRule type="expression" dxfId="1573" priority="3138" stopIfTrue="1">
      <formula>H495&gt;0</formula>
    </cfRule>
  </conditionalFormatting>
  <conditionalFormatting sqref="N530 U530 AP530 AB530 AI530 G530">
    <cfRule type="cellIs" dxfId="1572" priority="3127" stopIfTrue="1" operator="equal">
      <formula>""</formula>
    </cfRule>
    <cfRule type="cellIs" dxfId="1571" priority="3128" stopIfTrue="1" operator="equal">
      <formula>H530</formula>
    </cfRule>
  </conditionalFormatting>
  <conditionalFormatting sqref="L530 S530 AN530 E530 Z530 AG530">
    <cfRule type="expression" dxfId="1570" priority="3129" stopIfTrue="1">
      <formula>H530&gt;0</formula>
    </cfRule>
  </conditionalFormatting>
  <conditionalFormatting sqref="AP528">
    <cfRule type="cellIs" dxfId="1569" priority="3121" stopIfTrue="1" operator="equal">
      <formula>""</formula>
    </cfRule>
    <cfRule type="cellIs" dxfId="1568" priority="3122" stopIfTrue="1" operator="equal">
      <formula>AQ528</formula>
    </cfRule>
  </conditionalFormatting>
  <conditionalFormatting sqref="AN528">
    <cfRule type="expression" dxfId="1567" priority="3123" stopIfTrue="1">
      <formula>AQ528&gt;0</formula>
    </cfRule>
  </conditionalFormatting>
  <conditionalFormatting sqref="AQ527">
    <cfRule type="cellIs" dxfId="1566" priority="3112" stopIfTrue="1" operator="greaterThan">
      <formula>AP527</formula>
    </cfRule>
    <cfRule type="expression" dxfId="1565" priority="3113" stopIfTrue="1">
      <formula>MOD(AQ527,50)&gt;0</formula>
    </cfRule>
    <cfRule type="cellIs" dxfId="1564" priority="3114" stopIfTrue="1" operator="between">
      <formula>1</formula>
      <formula>AP527-1</formula>
    </cfRule>
  </conditionalFormatting>
  <conditionalFormatting sqref="AQ529">
    <cfRule type="cellIs" dxfId="1563" priority="3100" stopIfTrue="1" operator="greaterThan">
      <formula>AP529</formula>
    </cfRule>
    <cfRule type="expression" dxfId="1562" priority="3101" stopIfTrue="1">
      <formula>MOD(AQ529,50)&gt;0</formula>
    </cfRule>
  </conditionalFormatting>
  <conditionalFormatting sqref="S533">
    <cfRule type="expression" dxfId="1561" priority="3081" stopIfTrue="1">
      <formula>V533&gt;0</formula>
    </cfRule>
  </conditionalFormatting>
  <conditionalFormatting sqref="H524">
    <cfRule type="cellIs" dxfId="1560" priority="3084" stopIfTrue="1" operator="greaterThan">
      <formula>G524</formula>
    </cfRule>
    <cfRule type="expression" dxfId="1559" priority="3085" stopIfTrue="1">
      <formula>MOD(H524,50)&gt;0</formula>
    </cfRule>
  </conditionalFormatting>
  <conditionalFormatting sqref="U533">
    <cfRule type="cellIs" dxfId="1558" priority="3079" stopIfTrue="1" operator="equal">
      <formula>""</formula>
    </cfRule>
    <cfRule type="cellIs" dxfId="1557" priority="3080" stopIfTrue="1" operator="equal">
      <formula>V533</formula>
    </cfRule>
  </conditionalFormatting>
  <conditionalFormatting sqref="G533">
    <cfRule type="cellIs" dxfId="1556" priority="3076" stopIfTrue="1" operator="equal">
      <formula>""</formula>
    </cfRule>
    <cfRule type="cellIs" dxfId="1555" priority="3077" stopIfTrue="1" operator="equal">
      <formula>H533</formula>
    </cfRule>
  </conditionalFormatting>
  <conditionalFormatting sqref="E533">
    <cfRule type="expression" dxfId="1554" priority="3078" stopIfTrue="1">
      <formula>H533&gt;0</formula>
    </cfRule>
  </conditionalFormatting>
  <conditionalFormatting sqref="N533">
    <cfRule type="cellIs" dxfId="1553" priority="3073" stopIfTrue="1" operator="equal">
      <formula>""</formula>
    </cfRule>
    <cfRule type="cellIs" dxfId="1552" priority="3074" stopIfTrue="1" operator="equal">
      <formula>O533</formula>
    </cfRule>
  </conditionalFormatting>
  <conditionalFormatting sqref="L533">
    <cfRule type="expression" dxfId="1551" priority="3075" stopIfTrue="1">
      <formula>O533&gt;0</formula>
    </cfRule>
  </conditionalFormatting>
  <conditionalFormatting sqref="S539 AG539 AN539 L539">
    <cfRule type="expression" dxfId="1550" priority="3045" stopIfTrue="1">
      <formula>O539&gt;0</formula>
    </cfRule>
  </conditionalFormatting>
  <conditionalFormatting sqref="AI538 G538 U538 AB538 AP538">
    <cfRule type="cellIs" dxfId="1549" priority="3049" stopIfTrue="1" operator="equal">
      <formula>""</formula>
    </cfRule>
    <cfRule type="cellIs" dxfId="1548" priority="3050" stopIfTrue="1" operator="equal">
      <formula>H538</formula>
    </cfRule>
  </conditionalFormatting>
  <conditionalFormatting sqref="AG538 E538 S538 Z538 AN538">
    <cfRule type="expression" dxfId="1547" priority="3051" stopIfTrue="1">
      <formula>H538&gt;0</formula>
    </cfRule>
  </conditionalFormatting>
  <conditionalFormatting sqref="H539">
    <cfRule type="cellIs" dxfId="1546" priority="3042" stopIfTrue="1" operator="greaterThan">
      <formula>G539</formula>
    </cfRule>
    <cfRule type="expression" dxfId="1545" priority="3043" stopIfTrue="1">
      <formula>MOD(H539,50)&gt;0</formula>
    </cfRule>
  </conditionalFormatting>
  <conditionalFormatting sqref="E539">
    <cfRule type="expression" dxfId="1544" priority="3044" stopIfTrue="1">
      <formula>H539&gt;0</formula>
    </cfRule>
  </conditionalFormatting>
  <conditionalFormatting sqref="AI553:AI557">
    <cfRule type="cellIs" dxfId="1543" priority="3026" stopIfTrue="1" operator="equal">
      <formula>""</formula>
    </cfRule>
    <cfRule type="cellIs" dxfId="1542" priority="3027" stopIfTrue="1" operator="equal">
      <formula>AJ553</formula>
    </cfRule>
  </conditionalFormatting>
  <conditionalFormatting sqref="AG553:AG557">
    <cfRule type="expression" dxfId="1541" priority="3028" stopIfTrue="1">
      <formula>AJ553&gt;0</formula>
    </cfRule>
  </conditionalFormatting>
  <conditionalFormatting sqref="N553:N557 G553:G557 U553:U554 AP553:AP557 AB553:AB557">
    <cfRule type="cellIs" dxfId="1540" priority="3023" stopIfTrue="1" operator="equal">
      <formula>""</formula>
    </cfRule>
    <cfRule type="cellIs" dxfId="1539" priority="3024" stopIfTrue="1" operator="equal">
      <formula>H553</formula>
    </cfRule>
  </conditionalFormatting>
  <conditionalFormatting sqref="H553 O553 V553:V554 AC553:AC557">
    <cfRule type="cellIs" dxfId="1538" priority="3020" stopIfTrue="1" operator="greaterThan">
      <formula>G553</formula>
    </cfRule>
    <cfRule type="expression" dxfId="1537" priority="3021" stopIfTrue="1">
      <formula>MOD(H553,50)&gt;0</formula>
    </cfRule>
    <cfRule type="cellIs" dxfId="1536" priority="3022" stopIfTrue="1" operator="between">
      <formula>1</formula>
      <formula>G553-1</formula>
    </cfRule>
  </conditionalFormatting>
  <conditionalFormatting sqref="L553:L557 E553:E557 S553:S554 AN553:AN557 Z553:Z557">
    <cfRule type="expression" dxfId="1535" priority="3025" stopIfTrue="1">
      <formula>H553&gt;0</formula>
    </cfRule>
  </conditionalFormatting>
  <conditionalFormatting sqref="AJ553">
    <cfRule type="cellIs" dxfId="1534" priority="3029" stopIfTrue="1" operator="greaterThan">
      <formula>AI553</formula>
    </cfRule>
    <cfRule type="expression" dxfId="1533" priority="3030" stopIfTrue="1">
      <formula>MOD(AJ553,50)&gt;0</formula>
    </cfRule>
    <cfRule type="cellIs" dxfId="1532" priority="3031" stopIfTrue="1" operator="between">
      <formula>1</formula>
      <formula>AI553-1</formula>
    </cfRule>
  </conditionalFormatting>
  <conditionalFormatting sqref="AP578 AB578 U578 N578">
    <cfRule type="cellIs" dxfId="1531" priority="2973" stopIfTrue="1" operator="equal">
      <formula>""</formula>
    </cfRule>
    <cfRule type="cellIs" dxfId="1530" priority="2974" stopIfTrue="1" operator="equal">
      <formula>O578</formula>
    </cfRule>
  </conditionalFormatting>
  <conditionalFormatting sqref="AC578">
    <cfRule type="cellIs" dxfId="1529" priority="2970" stopIfTrue="1" operator="greaterThan">
      <formula>AB578</formula>
    </cfRule>
    <cfRule type="expression" dxfId="1528" priority="2971" stopIfTrue="1">
      <formula>MOD(AC578,50)&gt;0</formula>
    </cfRule>
    <cfRule type="cellIs" dxfId="1527" priority="2972" stopIfTrue="1" operator="between">
      <formula>1</formula>
      <formula>AB578-1</formula>
    </cfRule>
  </conditionalFormatting>
  <conditionalFormatting sqref="L578 AN578 Z578">
    <cfRule type="expression" dxfId="1526" priority="2975" stopIfTrue="1">
      <formula>O578&gt;0</formula>
    </cfRule>
  </conditionalFormatting>
  <conditionalFormatting sqref="AN562">
    <cfRule type="expression" dxfId="1525" priority="2966" stopIfTrue="1">
      <formula>AQ562&gt;0</formula>
    </cfRule>
  </conditionalFormatting>
  <conditionalFormatting sqref="H562">
    <cfRule type="cellIs" dxfId="1524" priority="2963" stopIfTrue="1" operator="greaterThan">
      <formula>G562</formula>
    </cfRule>
    <cfRule type="expression" dxfId="1523" priority="2964" stopIfTrue="1">
      <formula>MOD(H562,50)&gt;0</formula>
    </cfRule>
  </conditionalFormatting>
  <conditionalFormatting sqref="H581">
    <cfRule type="cellIs" dxfId="1522" priority="2949" stopIfTrue="1" operator="greaterThan">
      <formula>G581</formula>
    </cfRule>
    <cfRule type="expression" dxfId="1521" priority="2950" stopIfTrue="1">
      <formula>MOD(H581,50)&gt;0</formula>
    </cfRule>
  </conditionalFormatting>
  <conditionalFormatting sqref="AN581">
    <cfRule type="expression" dxfId="1520" priority="2952" stopIfTrue="1">
      <formula>AQ581&gt;0</formula>
    </cfRule>
  </conditionalFormatting>
  <conditionalFormatting sqref="AB569:AB575 AP569:AP575 U569:U575 N569:N575">
    <cfRule type="cellIs" dxfId="1519" priority="2930" stopIfTrue="1" operator="equal">
      <formula>""</formula>
    </cfRule>
    <cfRule type="cellIs" dxfId="1518" priority="2931" stopIfTrue="1" operator="equal">
      <formula>O569</formula>
    </cfRule>
  </conditionalFormatting>
  <conditionalFormatting sqref="AC569:AC575">
    <cfRule type="cellIs" dxfId="1517" priority="2927" stopIfTrue="1" operator="greaterThan">
      <formula>AB569</formula>
    </cfRule>
    <cfRule type="expression" dxfId="1516" priority="2928" stopIfTrue="1">
      <formula>MOD(AC569,50)&gt;0</formula>
    </cfRule>
    <cfRule type="cellIs" dxfId="1515" priority="2929" stopIfTrue="1" operator="between">
      <formula>1</formula>
      <formula>AB569-1</formula>
    </cfRule>
  </conditionalFormatting>
  <conditionalFormatting sqref="Z569:Z575 AN569:AN575 L569:L575">
    <cfRule type="expression" dxfId="1514" priority="2932" stopIfTrue="1">
      <formula>O569&gt;0</formula>
    </cfRule>
  </conditionalFormatting>
  <conditionalFormatting sqref="S569 S577:S578">
    <cfRule type="expression" dxfId="1513" priority="2924" stopIfTrue="1">
      <formula>V569&gt;0</formula>
    </cfRule>
  </conditionalFormatting>
  <conditionalFormatting sqref="S579">
    <cfRule type="expression" dxfId="1512" priority="2923" stopIfTrue="1">
      <formula>V579&gt;0</formula>
    </cfRule>
  </conditionalFormatting>
  <conditionalFormatting sqref="S570:S576">
    <cfRule type="expression" dxfId="1511" priority="2922" stopIfTrue="1">
      <formula>V570&gt;0</formula>
    </cfRule>
  </conditionalFormatting>
  <conditionalFormatting sqref="AI611 N611 G611 U611 AP611 AB611">
    <cfRule type="cellIs" dxfId="1510" priority="2907" stopIfTrue="1" operator="equal">
      <formula>""</formula>
    </cfRule>
    <cfRule type="cellIs" dxfId="1509" priority="2908" stopIfTrue="1" operator="equal">
      <formula>H611</formula>
    </cfRule>
  </conditionalFormatting>
  <conditionalFormatting sqref="AG611 L611 E611 S611 AN611 Z611">
    <cfRule type="expression" dxfId="1508" priority="2909" stopIfTrue="1">
      <formula>H611&gt;0</formula>
    </cfRule>
  </conditionalFormatting>
  <conditionalFormatting sqref="G609">
    <cfRule type="cellIs" dxfId="1507" priority="2901" stopIfTrue="1" operator="equal">
      <formula>""</formula>
    </cfRule>
    <cfRule type="cellIs" dxfId="1506" priority="2902" stopIfTrue="1" operator="equal">
      <formula>H609</formula>
    </cfRule>
  </conditionalFormatting>
  <conditionalFormatting sqref="S609 E609">
    <cfRule type="expression" dxfId="1505" priority="2903" stopIfTrue="1">
      <formula>H609&gt;0</formula>
    </cfRule>
  </conditionalFormatting>
  <conditionalFormatting sqref="H610">
    <cfRule type="cellIs" dxfId="1504" priority="2884" stopIfTrue="1" operator="greaterThan">
      <formula>G610</formula>
    </cfRule>
    <cfRule type="expression" dxfId="1503" priority="2885" stopIfTrue="1">
      <formula>MOD(H610,50)&gt;0</formula>
    </cfRule>
  </conditionalFormatting>
  <conditionalFormatting sqref="AI622 AP622 AB622 U622 N622 G622">
    <cfRule type="cellIs" dxfId="1502" priority="2861" stopIfTrue="1" operator="equal">
      <formula>""</formula>
    </cfRule>
    <cfRule type="cellIs" dxfId="1501" priority="2862" stopIfTrue="1" operator="equal">
      <formula>H622</formula>
    </cfRule>
  </conditionalFormatting>
  <conditionalFormatting sqref="AG622 L622 AN622 Z622 S622 E622">
    <cfRule type="expression" dxfId="1500" priority="2863" stopIfTrue="1">
      <formula>H622&gt;0</formula>
    </cfRule>
  </conditionalFormatting>
  <conditionalFormatting sqref="AI619 G619 N619 U619 AB619 AP619">
    <cfRule type="cellIs" dxfId="1499" priority="2855" stopIfTrue="1" operator="equal">
      <formula>""</formula>
    </cfRule>
    <cfRule type="cellIs" dxfId="1498" priority="2856" stopIfTrue="1" operator="equal">
      <formula>H619</formula>
    </cfRule>
  </conditionalFormatting>
  <conditionalFormatting sqref="AG619 E619 S619 Z619 AN619 L619">
    <cfRule type="expression" dxfId="1497" priority="2857" stopIfTrue="1">
      <formula>H619&gt;0</formula>
    </cfRule>
  </conditionalFormatting>
  <conditionalFormatting sqref="H620">
    <cfRule type="cellIs" dxfId="1496" priority="2848" stopIfTrue="1" operator="greaterThan">
      <formula>G620</formula>
    </cfRule>
    <cfRule type="expression" dxfId="1495" priority="2849" stopIfTrue="1">
      <formula>MOD(H620,50)&gt;0</formula>
    </cfRule>
  </conditionalFormatting>
  <conditionalFormatting sqref="AI621">
    <cfRule type="cellIs" dxfId="1494" priority="2832" stopIfTrue="1" operator="equal">
      <formula>""</formula>
    </cfRule>
    <cfRule type="cellIs" dxfId="1493" priority="2833" stopIfTrue="1" operator="equal">
      <formula>AJ621</formula>
    </cfRule>
  </conditionalFormatting>
  <conditionalFormatting sqref="AG621">
    <cfRule type="expression" dxfId="1492" priority="2834" stopIfTrue="1">
      <formula>AJ621&gt;0</formula>
    </cfRule>
  </conditionalFormatting>
  <conditionalFormatting sqref="AP621 AB621 U621 N621 G621">
    <cfRule type="cellIs" dxfId="1491" priority="2829" stopIfTrue="1" operator="equal">
      <formula>""</formula>
    </cfRule>
    <cfRule type="cellIs" dxfId="1490" priority="2830" stopIfTrue="1" operator="equal">
      <formula>H621</formula>
    </cfRule>
  </conditionalFormatting>
  <conditionalFormatting sqref="L621 AN621 Z621 S621 E621">
    <cfRule type="expression" dxfId="1489" priority="2831" stopIfTrue="1">
      <formula>H621&gt;0</formula>
    </cfRule>
  </conditionalFormatting>
  <conditionalFormatting sqref="N613">
    <cfRule type="cellIs" dxfId="1488" priority="2823" stopIfTrue="1" operator="equal">
      <formula>""</formula>
    </cfRule>
    <cfRule type="cellIs" dxfId="1487" priority="2824" stopIfTrue="1" operator="equal">
      <formula>O613</formula>
    </cfRule>
  </conditionalFormatting>
  <conditionalFormatting sqref="L613">
    <cfRule type="expression" dxfId="1486" priority="2825" stopIfTrue="1">
      <formula>O613&gt;0</formula>
    </cfRule>
  </conditionalFormatting>
  <conditionalFormatting sqref="U613">
    <cfRule type="cellIs" dxfId="1485" priority="2820" stopIfTrue="1" operator="equal">
      <formula>""</formula>
    </cfRule>
    <cfRule type="cellIs" dxfId="1484" priority="2821" stopIfTrue="1" operator="equal">
      <formula>V613</formula>
    </cfRule>
  </conditionalFormatting>
  <conditionalFormatting sqref="S613">
    <cfRule type="expression" dxfId="1483" priority="2822" stopIfTrue="1">
      <formula>V613&gt;0</formula>
    </cfRule>
  </conditionalFormatting>
  <conditionalFormatting sqref="AI613">
    <cfRule type="cellIs" dxfId="1482" priority="2817" stopIfTrue="1" operator="equal">
      <formula>""</formula>
    </cfRule>
    <cfRule type="cellIs" dxfId="1481" priority="2818" stopIfTrue="1" operator="equal">
      <formula>AJ613</formula>
    </cfRule>
  </conditionalFormatting>
  <conditionalFormatting sqref="AG613">
    <cfRule type="expression" dxfId="1480" priority="2819" stopIfTrue="1">
      <formula>AJ613&gt;0</formula>
    </cfRule>
  </conditionalFormatting>
  <conditionalFormatting sqref="AP613">
    <cfRule type="cellIs" dxfId="1479" priority="2814" stopIfTrue="1" operator="equal">
      <formula>""</formula>
    </cfRule>
    <cfRule type="cellIs" dxfId="1478" priority="2815" stopIfTrue="1" operator="equal">
      <formula>AQ613</formula>
    </cfRule>
  </conditionalFormatting>
  <conditionalFormatting sqref="AN613">
    <cfRule type="expression" dxfId="1477" priority="2816" stopIfTrue="1">
      <formula>AQ613&gt;0</formula>
    </cfRule>
  </conditionalFormatting>
  <conditionalFormatting sqref="AI638 N638 G638 U638 AP638 AB638 AB645:AB652 AP657:AP659 G645:G652 N645:N652 AI645:AI647 AI657:AI659 N657:N659 G657:G659 U657:U660 AB657:AB659 U645:U654">
    <cfRule type="cellIs" dxfId="1476" priority="2799" stopIfTrue="1" operator="equal">
      <formula>""</formula>
    </cfRule>
    <cfRule type="cellIs" dxfId="1475" priority="2800" stopIfTrue="1" operator="equal">
      <formula>H638</formula>
    </cfRule>
  </conditionalFormatting>
  <conditionalFormatting sqref="AC638 AJ645 AC645:AC652 V645:V646 V659 AC659">
    <cfRule type="cellIs" dxfId="1474" priority="2796" stopIfTrue="1" operator="greaterThan">
      <formula>U638</formula>
    </cfRule>
    <cfRule type="expression" dxfId="1473" priority="2797" stopIfTrue="1">
      <formula>MOD(V638,50)&gt;0</formula>
    </cfRule>
    <cfRule type="cellIs" dxfId="1472" priority="2798" stopIfTrue="1" operator="between">
      <formula>1</formula>
      <formula>U638-1</formula>
    </cfRule>
  </conditionalFormatting>
  <conditionalFormatting sqref="AG638 L638 E638 S638 AN638 Z638 Z645:Z652 AN657:AN659 E645 L645:L652 AG645:AG646 AG657:AG659 L657:L659 E657:E659 S657:S660 S645:S647 E647:E652 S649:S654">
    <cfRule type="expression" dxfId="1471" priority="2801" stopIfTrue="1">
      <formula>H638&gt;0</formula>
    </cfRule>
  </conditionalFormatting>
  <conditionalFormatting sqref="AI641 AP641 AB641 G641 U641 N641">
    <cfRule type="cellIs" dxfId="1470" priority="2793" stopIfTrue="1" operator="equal">
      <formula>""</formula>
    </cfRule>
    <cfRule type="cellIs" dxfId="1469" priority="2794" stopIfTrue="1" operator="equal">
      <formula>H641</formula>
    </cfRule>
  </conditionalFormatting>
  <conditionalFormatting sqref="AG641 AN641 E641 Z641 S641 L641">
    <cfRule type="expression" dxfId="1468" priority="2795" stopIfTrue="1">
      <formula>H641&gt;0</formula>
    </cfRule>
  </conditionalFormatting>
  <conditionalFormatting sqref="H642">
    <cfRule type="cellIs" dxfId="1467" priority="2774" stopIfTrue="1" operator="greaterThan">
      <formula>G642</formula>
    </cfRule>
    <cfRule type="expression" dxfId="1466" priority="2775" stopIfTrue="1">
      <formula>MOD(H642,50)&gt;0</formula>
    </cfRule>
  </conditionalFormatting>
  <conditionalFormatting sqref="AI643:AI644 AP643:AP644 U643:U644 N643:N644 AB643:AB644 G643:G644">
    <cfRule type="cellIs" dxfId="1465" priority="2787" stopIfTrue="1" operator="equal">
      <formula>""</formula>
    </cfRule>
    <cfRule type="cellIs" dxfId="1464" priority="2788" stopIfTrue="1" operator="equal">
      <formula>H643</formula>
    </cfRule>
  </conditionalFormatting>
  <conditionalFormatting sqref="AG643:AG644 AN643:AN644 S643:S644 L643:L644 E643:E644 Z643:Z644">
    <cfRule type="expression" dxfId="1463" priority="2789" stopIfTrue="1">
      <formula>H643&gt;0</formula>
    </cfRule>
  </conditionalFormatting>
  <conditionalFormatting sqref="AP645:AP652">
    <cfRule type="cellIs" dxfId="1462" priority="2771" stopIfTrue="1" operator="equal">
      <formula>""</formula>
    </cfRule>
    <cfRule type="cellIs" dxfId="1461" priority="2772" stopIfTrue="1" operator="equal">
      <formula>AQ645</formula>
    </cfRule>
  </conditionalFormatting>
  <conditionalFormatting sqref="AN645 AN647:AN652">
    <cfRule type="expression" dxfId="1460" priority="2773" stopIfTrue="1">
      <formula>AQ645&gt;0</formula>
    </cfRule>
  </conditionalFormatting>
  <conditionalFormatting sqref="AI648:AI652">
    <cfRule type="cellIs" dxfId="1459" priority="2768" stopIfTrue="1" operator="equal">
      <formula>""</formula>
    </cfRule>
    <cfRule type="cellIs" dxfId="1458" priority="2769" stopIfTrue="1" operator="equal">
      <formula>AJ648</formula>
    </cfRule>
  </conditionalFormatting>
  <conditionalFormatting sqref="AG648:AG652">
    <cfRule type="expression" dxfId="1457" priority="2770" stopIfTrue="1">
      <formula>AJ648&gt;0</formula>
    </cfRule>
  </conditionalFormatting>
  <conditionalFormatting sqref="AB655 AP655 U655 N655 AI655">
    <cfRule type="cellIs" dxfId="1456" priority="2705" stopIfTrue="1" operator="equal">
      <formula>""</formula>
    </cfRule>
    <cfRule type="cellIs" dxfId="1455" priority="2706" stopIfTrue="1" operator="equal">
      <formula>O655</formula>
    </cfRule>
  </conditionalFormatting>
  <conditionalFormatting sqref="AG655 Z655 AN655 L655">
    <cfRule type="expression" dxfId="1454" priority="2707" stopIfTrue="1">
      <formula>O655&gt;0</formula>
    </cfRule>
  </conditionalFormatting>
  <conditionalFormatting sqref="G655">
    <cfRule type="cellIs" dxfId="1453" priority="2699" stopIfTrue="1" operator="equal">
      <formula>""</formula>
    </cfRule>
    <cfRule type="cellIs" dxfId="1452" priority="2700" stopIfTrue="1" operator="equal">
      <formula>H655</formula>
    </cfRule>
  </conditionalFormatting>
  <conditionalFormatting sqref="S655 E655">
    <cfRule type="expression" dxfId="1451" priority="2701" stopIfTrue="1">
      <formula>H655&gt;0</formula>
    </cfRule>
  </conditionalFormatting>
  <conditionalFormatting sqref="H656">
    <cfRule type="cellIs" dxfId="1450" priority="2695" stopIfTrue="1" operator="greaterThan">
      <formula>G656</formula>
    </cfRule>
    <cfRule type="expression" dxfId="1449" priority="2696" stopIfTrue="1">
      <formula>MOD(H656,50)&gt;0</formula>
    </cfRule>
  </conditionalFormatting>
  <conditionalFormatting sqref="AN668:AN669 AG668:AG669 L668:L669 E668:E669 S668:S669 Z668:Z669">
    <cfRule type="expression" dxfId="1448" priority="2649" stopIfTrue="1">
      <formula>H668&gt;0</formula>
    </cfRule>
  </conditionalFormatting>
  <conditionalFormatting sqref="AP668:AP669 AI668:AI669 N668:N669 G668:G669 U668:U669 AB668:AB669">
    <cfRule type="cellIs" dxfId="1447" priority="2647" stopIfTrue="1" operator="equal">
      <formula>""</formula>
    </cfRule>
    <cfRule type="cellIs" dxfId="1446" priority="2648" stopIfTrue="1" operator="equal">
      <formula>H668</formula>
    </cfRule>
  </conditionalFormatting>
  <conditionalFormatting sqref="AB666 AP666 N666 AI666">
    <cfRule type="cellIs" dxfId="1445" priority="2641" stopIfTrue="1" operator="equal">
      <formula>""</formula>
    </cfRule>
    <cfRule type="cellIs" dxfId="1444" priority="2642" stopIfTrue="1" operator="equal">
      <formula>O666</formula>
    </cfRule>
  </conditionalFormatting>
  <conditionalFormatting sqref="AG666 Z666 AN666 L666">
    <cfRule type="expression" dxfId="1443" priority="2643" stopIfTrue="1">
      <formula>O666&gt;0</formula>
    </cfRule>
  </conditionalFormatting>
  <conditionalFormatting sqref="G666">
    <cfRule type="cellIs" dxfId="1442" priority="2635" stopIfTrue="1" operator="equal">
      <formula>""</formula>
    </cfRule>
    <cfRule type="cellIs" dxfId="1441" priority="2636" stopIfTrue="1" operator="equal">
      <formula>H666</formula>
    </cfRule>
  </conditionalFormatting>
  <conditionalFormatting sqref="E666">
    <cfRule type="expression" dxfId="1440" priority="2637" stopIfTrue="1">
      <formula>H666&gt;0</formula>
    </cfRule>
  </conditionalFormatting>
  <conditionalFormatting sqref="H667">
    <cfRule type="cellIs" dxfId="1439" priority="2631" stopIfTrue="1" operator="greaterThan">
      <formula>G667</formula>
    </cfRule>
    <cfRule type="expression" dxfId="1438" priority="2632" stopIfTrue="1">
      <formula>MOD(H667,50)&gt;0</formula>
    </cfRule>
  </conditionalFormatting>
  <conditionalFormatting sqref="U511">
    <cfRule type="cellIs" dxfId="1437" priority="2611" stopIfTrue="1" operator="equal">
      <formula>""</formula>
    </cfRule>
    <cfRule type="cellIs" dxfId="1436" priority="2612" stopIfTrue="1" operator="equal">
      <formula>V511</formula>
    </cfRule>
  </conditionalFormatting>
  <conditionalFormatting sqref="V511">
    <cfRule type="cellIs" dxfId="1435" priority="2608" stopIfTrue="1" operator="greaterThan">
      <formula>U511</formula>
    </cfRule>
    <cfRule type="expression" dxfId="1434" priority="2609" stopIfTrue="1">
      <formula>MOD(V511,50)&gt;0</formula>
    </cfRule>
    <cfRule type="cellIs" dxfId="1433" priority="2610" stopIfTrue="1" operator="between">
      <formula>1</formula>
      <formula>U511-1</formula>
    </cfRule>
  </conditionalFormatting>
  <conditionalFormatting sqref="S511">
    <cfRule type="expression" dxfId="1432" priority="2613" stopIfTrue="1">
      <formula>V511&gt;0</formula>
    </cfRule>
  </conditionalFormatting>
  <conditionalFormatting sqref="U512">
    <cfRule type="cellIs" dxfId="1431" priority="2605" stopIfTrue="1" operator="equal">
      <formula>""</formula>
    </cfRule>
    <cfRule type="cellIs" dxfId="1430" priority="2606" stopIfTrue="1" operator="equal">
      <formula>V512</formula>
    </cfRule>
  </conditionalFormatting>
  <conditionalFormatting sqref="V512">
    <cfRule type="cellIs" dxfId="1429" priority="2602" stopIfTrue="1" operator="greaterThan">
      <formula>U512</formula>
    </cfRule>
    <cfRule type="expression" dxfId="1428" priority="2603" stopIfTrue="1">
      <formula>MOD(V512,50)&gt;0</formula>
    </cfRule>
    <cfRule type="cellIs" dxfId="1427" priority="2604" stopIfTrue="1" operator="between">
      <formula>1</formula>
      <formula>U512-1</formula>
    </cfRule>
  </conditionalFormatting>
  <conditionalFormatting sqref="S512">
    <cfRule type="expression" dxfId="1426" priority="2607" stopIfTrue="1">
      <formula>V512&gt;0</formula>
    </cfRule>
  </conditionalFormatting>
  <conditionalFormatting sqref="U513">
    <cfRule type="cellIs" dxfId="1425" priority="2599" stopIfTrue="1" operator="equal">
      <formula>""</formula>
    </cfRule>
    <cfRule type="cellIs" dxfId="1424" priority="2600" stopIfTrue="1" operator="equal">
      <formula>V513</formula>
    </cfRule>
  </conditionalFormatting>
  <conditionalFormatting sqref="V513">
    <cfRule type="cellIs" dxfId="1423" priority="2596" stopIfTrue="1" operator="greaterThan">
      <formula>U513</formula>
    </cfRule>
    <cfRule type="expression" dxfId="1422" priority="2597" stopIfTrue="1">
      <formula>MOD(V513,50)&gt;0</formula>
    </cfRule>
    <cfRule type="cellIs" dxfId="1421" priority="2598" stopIfTrue="1" operator="between">
      <formula>1</formula>
      <formula>U513-1</formula>
    </cfRule>
  </conditionalFormatting>
  <conditionalFormatting sqref="S513">
    <cfRule type="expression" dxfId="1420" priority="2601" stopIfTrue="1">
      <formula>V513&gt;0</formula>
    </cfRule>
  </conditionalFormatting>
  <conditionalFormatting sqref="U514">
    <cfRule type="cellIs" dxfId="1419" priority="2593" stopIfTrue="1" operator="equal">
      <formula>""</formula>
    </cfRule>
    <cfRule type="cellIs" dxfId="1418" priority="2594" stopIfTrue="1" operator="equal">
      <formula>V514</formula>
    </cfRule>
  </conditionalFormatting>
  <conditionalFormatting sqref="V514">
    <cfRule type="cellIs" dxfId="1417" priority="2590" stopIfTrue="1" operator="greaterThan">
      <formula>U514</formula>
    </cfRule>
    <cfRule type="expression" dxfId="1416" priority="2591" stopIfTrue="1">
      <formula>MOD(V514,50)&gt;0</formula>
    </cfRule>
    <cfRule type="cellIs" dxfId="1415" priority="2592" stopIfTrue="1" operator="between">
      <formula>1</formula>
      <formula>U514-1</formula>
    </cfRule>
  </conditionalFormatting>
  <conditionalFormatting sqref="S514">
    <cfRule type="expression" dxfId="1414" priority="2595" stopIfTrue="1">
      <formula>V514&gt;0</formula>
    </cfRule>
  </conditionalFormatting>
  <conditionalFormatting sqref="U515">
    <cfRule type="cellIs" dxfId="1413" priority="2588" stopIfTrue="1" operator="equal">
      <formula>""</formula>
    </cfRule>
    <cfRule type="cellIs" dxfId="1412" priority="2589" stopIfTrue="1" operator="equal">
      <formula>V515</formula>
    </cfRule>
  </conditionalFormatting>
  <conditionalFormatting sqref="S515">
    <cfRule type="expression" dxfId="1411" priority="2584" stopIfTrue="1">
      <formula>V515&gt;0</formula>
    </cfRule>
  </conditionalFormatting>
  <conditionalFormatting sqref="U516">
    <cfRule type="cellIs" dxfId="1410" priority="2582" stopIfTrue="1" operator="equal">
      <formula>""</formula>
    </cfRule>
    <cfRule type="cellIs" dxfId="1409" priority="2583" stopIfTrue="1" operator="equal">
      <formula>V516</formula>
    </cfRule>
  </conditionalFormatting>
  <conditionalFormatting sqref="S516">
    <cfRule type="expression" dxfId="1408" priority="2578" stopIfTrue="1">
      <formula>V516&gt;0</formula>
    </cfRule>
  </conditionalFormatting>
  <conditionalFormatting sqref="U517">
    <cfRule type="cellIs" dxfId="1407" priority="2576" stopIfTrue="1" operator="equal">
      <formula>""</formula>
    </cfRule>
    <cfRule type="cellIs" dxfId="1406" priority="2577" stopIfTrue="1" operator="equal">
      <formula>V517</formula>
    </cfRule>
  </conditionalFormatting>
  <conditionalFormatting sqref="S517">
    <cfRule type="expression" dxfId="1405" priority="2572" stopIfTrue="1">
      <formula>V517&gt;0</formula>
    </cfRule>
  </conditionalFormatting>
  <conditionalFormatting sqref="U518">
    <cfRule type="cellIs" dxfId="1404" priority="2570" stopIfTrue="1" operator="equal">
      <formula>""</formula>
    </cfRule>
    <cfRule type="cellIs" dxfId="1403" priority="2571" stopIfTrue="1" operator="equal">
      <formula>V518</formula>
    </cfRule>
  </conditionalFormatting>
  <conditionalFormatting sqref="S518">
    <cfRule type="expression" dxfId="1402" priority="2566" stopIfTrue="1">
      <formula>V518&gt;0</formula>
    </cfRule>
  </conditionalFormatting>
  <conditionalFormatting sqref="U519">
    <cfRule type="cellIs" dxfId="1401" priority="2563" stopIfTrue="1" operator="equal">
      <formula>""</formula>
    </cfRule>
    <cfRule type="cellIs" dxfId="1400" priority="2564" stopIfTrue="1" operator="equal">
      <formula>V519</formula>
    </cfRule>
  </conditionalFormatting>
  <conditionalFormatting sqref="S519">
    <cfRule type="expression" dxfId="1399" priority="2565" stopIfTrue="1">
      <formula>V519&gt;0</formula>
    </cfRule>
  </conditionalFormatting>
  <conditionalFormatting sqref="AJ241">
    <cfRule type="cellIs" dxfId="1398" priority="2552" stopIfTrue="1" operator="greaterThan">
      <formula>AI241</formula>
    </cfRule>
    <cfRule type="expression" dxfId="1397" priority="2553" stopIfTrue="1">
      <formula>MOD(AJ241,50)&gt;0</formula>
    </cfRule>
  </conditionalFormatting>
  <conditionalFormatting sqref="AQ241">
    <cfRule type="cellIs" dxfId="1396" priority="2550" stopIfTrue="1" operator="greaterThan">
      <formula>AP241</formula>
    </cfRule>
    <cfRule type="expression" dxfId="1395" priority="2551" stopIfTrue="1">
      <formula>MOD(AQ241,50)&gt;0</formula>
    </cfRule>
  </conditionalFormatting>
  <conditionalFormatting sqref="AD7 W7:W15 AR7:AR9 AR28">
    <cfRule type="cellIs" dxfId="1394" priority="2549" stopIfTrue="1" operator="notEqual">
      <formula>""</formula>
    </cfRule>
  </conditionalFormatting>
  <conditionalFormatting sqref="AJ13">
    <cfRule type="cellIs" dxfId="1393" priority="2535" stopIfTrue="1" operator="greaterThan">
      <formula>AI13</formula>
    </cfRule>
    <cfRule type="expression" dxfId="1392" priority="2536" stopIfTrue="1">
      <formula>MOD(AJ13,50)&gt;0</formula>
    </cfRule>
    <cfRule type="cellIs" dxfId="1391" priority="2537" stopIfTrue="1" operator="between">
      <formula>1</formula>
      <formula>AI13-1</formula>
    </cfRule>
  </conditionalFormatting>
  <conditionalFormatting sqref="AG13">
    <cfRule type="expression" dxfId="1390" priority="2538" stopIfTrue="1">
      <formula>AJ13&gt;0</formula>
    </cfRule>
  </conditionalFormatting>
  <conditionalFormatting sqref="AI13">
    <cfRule type="cellIs" dxfId="1389" priority="2533" stopIfTrue="1" operator="equal">
      <formula>""</formula>
    </cfRule>
    <cfRule type="cellIs" dxfId="1388" priority="2534" stopIfTrue="1" operator="equal">
      <formula>AJ13</formula>
    </cfRule>
  </conditionalFormatting>
  <conditionalFormatting sqref="AG12">
    <cfRule type="expression" dxfId="1387" priority="2532" stopIfTrue="1">
      <formula>AJ12&gt;0</formula>
    </cfRule>
  </conditionalFormatting>
  <conditionalFormatting sqref="AI12">
    <cfRule type="cellIs" dxfId="1386" priority="2530" stopIfTrue="1" operator="equal">
      <formula>""</formula>
    </cfRule>
    <cfRule type="cellIs" dxfId="1385" priority="2531" stopIfTrue="1" operator="equal">
      <formula>AJ12</formula>
    </cfRule>
  </conditionalFormatting>
  <conditionalFormatting sqref="AG11">
    <cfRule type="expression" dxfId="1384" priority="2529" stopIfTrue="1">
      <formula>AJ11&gt;0</formula>
    </cfRule>
  </conditionalFormatting>
  <conditionalFormatting sqref="AI11">
    <cfRule type="cellIs" dxfId="1383" priority="2527" stopIfTrue="1" operator="equal">
      <formula>""</formula>
    </cfRule>
    <cfRule type="cellIs" dxfId="1382" priority="2528" stopIfTrue="1" operator="equal">
      <formula>AJ11</formula>
    </cfRule>
  </conditionalFormatting>
  <conditionalFormatting sqref="AD108:AD117 AD91:AD98 AK108:AK109 AK91:AK92 AR91">
    <cfRule type="cellIs" dxfId="1381" priority="2502" stopIfTrue="1" operator="notEqual">
      <formula>""</formula>
    </cfRule>
  </conditionalFormatting>
  <conditionalFormatting sqref="I49:I52">
    <cfRule type="cellIs" dxfId="1380" priority="2506" stopIfTrue="1" operator="notEqual">
      <formula>""</formula>
    </cfRule>
  </conditionalFormatting>
  <conditionalFormatting sqref="W49:W54">
    <cfRule type="cellIs" dxfId="1379" priority="2505" stopIfTrue="1" operator="notEqual">
      <formula>""</formula>
    </cfRule>
  </conditionalFormatting>
  <conditionalFormatting sqref="AD49:AD51">
    <cfRule type="cellIs" dxfId="1378" priority="2504" stopIfTrue="1" operator="notEqual">
      <formula>""</formula>
    </cfRule>
  </conditionalFormatting>
  <conditionalFormatting sqref="W91:W96">
    <cfRule type="cellIs" dxfId="1377" priority="2501" stopIfTrue="1" operator="notEqual">
      <formula>""</formula>
    </cfRule>
  </conditionalFormatting>
  <conditionalFormatting sqref="W108:W110">
    <cfRule type="cellIs" dxfId="1376" priority="2500" stopIfTrue="1" operator="notEqual">
      <formula>""</formula>
    </cfRule>
  </conditionalFormatting>
  <conditionalFormatting sqref="I91:I94">
    <cfRule type="cellIs" dxfId="1375" priority="2498" stopIfTrue="1" operator="notEqual">
      <formula>""</formula>
    </cfRule>
  </conditionalFormatting>
  <conditionalFormatting sqref="I108:I109">
    <cfRule type="cellIs" dxfId="1374" priority="2497" stopIfTrue="1" operator="notEqual">
      <formula>""</formula>
    </cfRule>
  </conditionalFormatting>
  <conditionalFormatting sqref="I133:I135">
    <cfRule type="cellIs" dxfId="1373" priority="2496" stopIfTrue="1" operator="notEqual">
      <formula>""</formula>
    </cfRule>
  </conditionalFormatting>
  <conditionalFormatting sqref="P133">
    <cfRule type="cellIs" dxfId="1372" priority="2495" stopIfTrue="1" operator="notEqual">
      <formula>""</formula>
    </cfRule>
  </conditionalFormatting>
  <conditionalFormatting sqref="W133:W136">
    <cfRule type="cellIs" dxfId="1371" priority="2494" stopIfTrue="1" operator="notEqual">
      <formula>""</formula>
    </cfRule>
  </conditionalFormatting>
  <conditionalFormatting sqref="I175:I176">
    <cfRule type="cellIs" dxfId="1370" priority="2491" stopIfTrue="1" operator="notEqual">
      <formula>""</formula>
    </cfRule>
  </conditionalFormatting>
  <conditionalFormatting sqref="AD175:AD183">
    <cfRule type="cellIs" dxfId="1369" priority="2487" stopIfTrue="1" operator="notEqual">
      <formula>""</formula>
    </cfRule>
  </conditionalFormatting>
  <conditionalFormatting sqref="AK175">
    <cfRule type="cellIs" dxfId="1368" priority="2486" stopIfTrue="1" operator="notEqual">
      <formula>""</formula>
    </cfRule>
  </conditionalFormatting>
  <conditionalFormatting sqref="AR190">
    <cfRule type="cellIs" dxfId="1367" priority="2484" stopIfTrue="1" operator="notEqual">
      <formula>""</formula>
    </cfRule>
  </conditionalFormatting>
  <conditionalFormatting sqref="W217:W220">
    <cfRule type="cellIs" dxfId="1366" priority="2483" stopIfTrue="1" operator="notEqual">
      <formula>""</formula>
    </cfRule>
  </conditionalFormatting>
  <conditionalFormatting sqref="AR217 AD217">
    <cfRule type="cellIs" dxfId="1365" priority="2482" stopIfTrue="1" operator="notEqual">
      <formula>""</formula>
    </cfRule>
  </conditionalFormatting>
  <conditionalFormatting sqref="AK259:AK263 AD259:AD260 I259:I261">
    <cfRule type="cellIs" dxfId="1364" priority="2481" stopIfTrue="1" operator="notEqual">
      <formula>""</formula>
    </cfRule>
  </conditionalFormatting>
  <conditionalFormatting sqref="AK323:AK324 AK301:AK307 AD323 AD301:AD307 W323:W325 W301:W303 I323:I324 I301:I302">
    <cfRule type="cellIs" dxfId="1363" priority="2480" stopIfTrue="1" operator="notEqual">
      <formula>""</formula>
    </cfRule>
  </conditionalFormatting>
  <conditionalFormatting sqref="AK343:AK344 AD361 AD354:AD356 AD343:AD348 W361 W354 W343:W346 I343:I345">
    <cfRule type="cellIs" dxfId="1362" priority="2479" stopIfTrue="1" operator="notEqual">
      <formula>""</formula>
    </cfRule>
  </conditionalFormatting>
  <conditionalFormatting sqref="AR408:AR409 AK393 AD393 AD385 W385:W386 P393 AD395:AD400 AD387:AD388">
    <cfRule type="cellIs" dxfId="1361" priority="2478" stopIfTrue="1" operator="notEqual">
      <formula>""</formula>
    </cfRule>
  </conditionalFormatting>
  <conditionalFormatting sqref="AI363">
    <cfRule type="cellIs" dxfId="1360" priority="2476" stopIfTrue="1" operator="equal">
      <formula>""</formula>
    </cfRule>
    <cfRule type="cellIs" dxfId="1359" priority="2477" stopIfTrue="1" operator="equal">
      <formula>AJ363</formula>
    </cfRule>
  </conditionalFormatting>
  <conditionalFormatting sqref="AI434">
    <cfRule type="cellIs" dxfId="1358" priority="2431" stopIfTrue="1" operator="equal">
      <formula>""</formula>
    </cfRule>
    <cfRule type="cellIs" dxfId="1357" priority="2432" stopIfTrue="1" operator="equal">
      <formula>AJ434</formula>
    </cfRule>
  </conditionalFormatting>
  <conditionalFormatting sqref="AG434">
    <cfRule type="expression" dxfId="1356" priority="2433" stopIfTrue="1">
      <formula>AJ434&gt;0</formula>
    </cfRule>
  </conditionalFormatting>
  <conditionalFormatting sqref="AB434">
    <cfRule type="cellIs" dxfId="1355" priority="2467" stopIfTrue="1" operator="equal">
      <formula>""</formula>
    </cfRule>
    <cfRule type="cellIs" dxfId="1354" priority="2468" stopIfTrue="1" operator="equal">
      <formula>AC434</formula>
    </cfRule>
  </conditionalFormatting>
  <conditionalFormatting sqref="AC434">
    <cfRule type="cellIs" dxfId="1353" priority="2464" stopIfTrue="1" operator="greaterThan">
      <formula>AB434</formula>
    </cfRule>
    <cfRule type="expression" dxfId="1352" priority="2465" stopIfTrue="1">
      <formula>MOD(AC434,50)&gt;0</formula>
    </cfRule>
    <cfRule type="cellIs" dxfId="1351" priority="2466" stopIfTrue="1" operator="between">
      <formula>1</formula>
      <formula>AB434-1</formula>
    </cfRule>
  </conditionalFormatting>
  <conditionalFormatting sqref="Z434">
    <cfRule type="expression" dxfId="1350" priority="2469" stopIfTrue="1">
      <formula>AC434&gt;0</formula>
    </cfRule>
  </conditionalFormatting>
  <conditionalFormatting sqref="AP437">
    <cfRule type="cellIs" dxfId="1349" priority="2455" stopIfTrue="1" operator="equal">
      <formula>""</formula>
    </cfRule>
    <cfRule type="cellIs" dxfId="1348" priority="2456" stopIfTrue="1" operator="equal">
      <formula>AQ437</formula>
    </cfRule>
  </conditionalFormatting>
  <conditionalFormatting sqref="AN437">
    <cfRule type="expression" dxfId="1347" priority="2457" stopIfTrue="1">
      <formula>AQ437&gt;0</formula>
    </cfRule>
  </conditionalFormatting>
  <conditionalFormatting sqref="AI433">
    <cfRule type="cellIs" dxfId="1346" priority="2437" stopIfTrue="1" operator="equal">
      <formula>""</formula>
    </cfRule>
    <cfRule type="cellIs" dxfId="1345" priority="2438" stopIfTrue="1" operator="equal">
      <formula>AJ433</formula>
    </cfRule>
  </conditionalFormatting>
  <conditionalFormatting sqref="AG433">
    <cfRule type="expression" dxfId="1344" priority="2439" stopIfTrue="1">
      <formula>AJ433&gt;0</formula>
    </cfRule>
  </conditionalFormatting>
  <conditionalFormatting sqref="AI435">
    <cfRule type="cellIs" dxfId="1343" priority="2425" stopIfTrue="1" operator="equal">
      <formula>""</formula>
    </cfRule>
    <cfRule type="cellIs" dxfId="1342" priority="2426" stopIfTrue="1" operator="equal">
      <formula>AJ435</formula>
    </cfRule>
  </conditionalFormatting>
  <conditionalFormatting sqref="AG435">
    <cfRule type="expression" dxfId="1341" priority="2427" stopIfTrue="1">
      <formula>AJ435&gt;0</formula>
    </cfRule>
  </conditionalFormatting>
  <conditionalFormatting sqref="U432">
    <cfRule type="cellIs" dxfId="1340" priority="2419" stopIfTrue="1" operator="equal">
      <formula>""</formula>
    </cfRule>
    <cfRule type="cellIs" dxfId="1339" priority="2420" stopIfTrue="1" operator="equal">
      <formula>V432</formula>
    </cfRule>
  </conditionalFormatting>
  <conditionalFormatting sqref="S432">
    <cfRule type="expression" dxfId="1338" priority="2421" stopIfTrue="1">
      <formula>V432&gt;0</formula>
    </cfRule>
  </conditionalFormatting>
  <conditionalFormatting sqref="U433">
    <cfRule type="cellIs" dxfId="1337" priority="2413" stopIfTrue="1" operator="equal">
      <formula>""</formula>
    </cfRule>
    <cfRule type="cellIs" dxfId="1336" priority="2414" stopIfTrue="1" operator="equal">
      <formula>V433</formula>
    </cfRule>
  </conditionalFormatting>
  <conditionalFormatting sqref="S433">
    <cfRule type="expression" dxfId="1335" priority="2415" stopIfTrue="1">
      <formula>V433&gt;0</formula>
    </cfRule>
  </conditionalFormatting>
  <conditionalFormatting sqref="U434">
    <cfRule type="cellIs" dxfId="1334" priority="2407" stopIfTrue="1" operator="equal">
      <formula>""</formula>
    </cfRule>
    <cfRule type="cellIs" dxfId="1333" priority="2408" stopIfTrue="1" operator="equal">
      <formula>V434</formula>
    </cfRule>
  </conditionalFormatting>
  <conditionalFormatting sqref="S434">
    <cfRule type="expression" dxfId="1332" priority="2409" stopIfTrue="1">
      <formula>V434&gt;0</formula>
    </cfRule>
  </conditionalFormatting>
  <conditionalFormatting sqref="N437">
    <cfRule type="cellIs" dxfId="1331" priority="2377" stopIfTrue="1" operator="equal">
      <formula>""</formula>
    </cfRule>
    <cfRule type="cellIs" dxfId="1330" priority="2378" stopIfTrue="1" operator="equal">
      <formula>O437</formula>
    </cfRule>
  </conditionalFormatting>
  <conditionalFormatting sqref="L437">
    <cfRule type="expression" dxfId="1329" priority="2379" stopIfTrue="1">
      <formula>O437&gt;0</formula>
    </cfRule>
  </conditionalFormatting>
  <conditionalFormatting sqref="U435">
    <cfRule type="cellIs" dxfId="1328" priority="2360" stopIfTrue="1" operator="equal">
      <formula>""</formula>
    </cfRule>
    <cfRule type="cellIs" dxfId="1327" priority="2361" stopIfTrue="1" operator="equal">
      <formula>V435</formula>
    </cfRule>
  </conditionalFormatting>
  <conditionalFormatting sqref="S435">
    <cfRule type="expression" dxfId="1326" priority="2362" stopIfTrue="1">
      <formula>V435&gt;0</formula>
    </cfRule>
  </conditionalFormatting>
  <conditionalFormatting sqref="AR443:AR444 AK427:AK428 AD427:AD428 W427:W429">
    <cfRule type="cellIs" dxfId="1325" priority="2356" stopIfTrue="1" operator="notEqual">
      <formula>""</formula>
    </cfRule>
  </conditionalFormatting>
  <conditionalFormatting sqref="AR481 AK469:AK470 AD469:AD473 AK482 AD481:AD482 AD487:AD492 W487:W488 W481:W482 W469:W473">
    <cfRule type="cellIs" dxfId="1324" priority="2355" stopIfTrue="1" operator="notEqual">
      <formula>""</formula>
    </cfRule>
  </conditionalFormatting>
  <conditionalFormatting sqref="AR527 AD533 AD511:AD522 W511:W514">
    <cfRule type="cellIs" dxfId="1323" priority="2354" stopIfTrue="1" operator="notEqual">
      <formula>""</formula>
    </cfRule>
  </conditionalFormatting>
  <conditionalFormatting sqref="AK553">
    <cfRule type="cellIs" dxfId="1322" priority="2353" stopIfTrue="1" operator="notEqual">
      <formula>""</formula>
    </cfRule>
  </conditionalFormatting>
  <conditionalFormatting sqref="I553 P553 W553:W554 AD553:AD560">
    <cfRule type="cellIs" dxfId="1321" priority="2352" stopIfTrue="1" operator="notEqual">
      <formula>""</formula>
    </cfRule>
  </conditionalFormatting>
  <conditionalFormatting sqref="AK565:AK567 AD565:AD579 W565:W568 P565:P567 I565:I567">
    <cfRule type="cellIs" dxfId="1320" priority="2351" stopIfTrue="1" operator="notEqual">
      <formula>""</formula>
    </cfRule>
  </conditionalFormatting>
  <conditionalFormatting sqref="AD613 AR595 W595:W600">
    <cfRule type="cellIs" dxfId="1319" priority="2350" stopIfTrue="1" operator="notEqual">
      <formula>""</formula>
    </cfRule>
  </conditionalFormatting>
  <conditionalFormatting sqref="G618">
    <cfRule type="cellIs" dxfId="1318" priority="2339" stopIfTrue="1" operator="equal">
      <formula>""</formula>
    </cfRule>
    <cfRule type="cellIs" dxfId="1317" priority="2340" stopIfTrue="1" operator="equal">
      <formula>H618</formula>
    </cfRule>
  </conditionalFormatting>
  <conditionalFormatting sqref="E618">
    <cfRule type="expression" dxfId="1316" priority="2341" stopIfTrue="1">
      <formula>H618&gt;0</formula>
    </cfRule>
  </conditionalFormatting>
  <conditionalFormatting sqref="N618">
    <cfRule type="cellIs" dxfId="1315" priority="2327" stopIfTrue="1" operator="equal">
      <formula>""</formula>
    </cfRule>
    <cfRule type="cellIs" dxfId="1314" priority="2328" stopIfTrue="1" operator="equal">
      <formula>O618</formula>
    </cfRule>
  </conditionalFormatting>
  <conditionalFormatting sqref="L618">
    <cfRule type="expression" dxfId="1313" priority="2329" stopIfTrue="1">
      <formula>O618&gt;0</formula>
    </cfRule>
  </conditionalFormatting>
  <conditionalFormatting sqref="U618">
    <cfRule type="cellIs" dxfId="1312" priority="2315" stopIfTrue="1" operator="equal">
      <formula>""</formula>
    </cfRule>
    <cfRule type="cellIs" dxfId="1311" priority="2316" stopIfTrue="1" operator="equal">
      <formula>V618</formula>
    </cfRule>
  </conditionalFormatting>
  <conditionalFormatting sqref="S618">
    <cfRule type="expression" dxfId="1310" priority="2317" stopIfTrue="1">
      <formula>V618&gt;0</formula>
    </cfRule>
  </conditionalFormatting>
  <conditionalFormatting sqref="AI618">
    <cfRule type="cellIs" dxfId="1309" priority="2303" stopIfTrue="1" operator="equal">
      <formula>""</formula>
    </cfRule>
    <cfRule type="cellIs" dxfId="1308" priority="2304" stopIfTrue="1" operator="equal">
      <formula>AJ618</formula>
    </cfRule>
  </conditionalFormatting>
  <conditionalFormatting sqref="AG618">
    <cfRule type="expression" dxfId="1307" priority="2305" stopIfTrue="1">
      <formula>AJ618&gt;0</formula>
    </cfRule>
  </conditionalFormatting>
  <conditionalFormatting sqref="AP618">
    <cfRule type="cellIs" dxfId="1306" priority="2291" stopIfTrue="1" operator="equal">
      <formula>""</formula>
    </cfRule>
    <cfRule type="cellIs" dxfId="1305" priority="2292" stopIfTrue="1" operator="equal">
      <formula>AQ618</formula>
    </cfRule>
  </conditionalFormatting>
  <conditionalFormatting sqref="AN618">
    <cfRule type="expression" dxfId="1304" priority="2293" stopIfTrue="1">
      <formula>AQ618&gt;0</formula>
    </cfRule>
  </conditionalFormatting>
  <conditionalFormatting sqref="AK637 AK645 AD659 AD645:AD652 AD637:AD638 W659 W645:W646 W637">
    <cfRule type="cellIs" dxfId="1303" priority="2284" stopIfTrue="1" operator="notEqual">
      <formula>""</formula>
    </cfRule>
  </conditionalFormatting>
  <conditionalFormatting sqref="AQ39 AQ24 AJ24 AC24 O24">
    <cfRule type="cellIs" dxfId="1302" priority="2264" stopIfTrue="1" operator="greaterThan">
      <formula>N24</formula>
    </cfRule>
    <cfRule type="expression" dxfId="1301" priority="2265" stopIfTrue="1">
      <formula>MOD(O24,50)&gt;0</formula>
    </cfRule>
  </conditionalFormatting>
  <conditionalFormatting sqref="AJ56">
    <cfRule type="cellIs" dxfId="1300" priority="2261" stopIfTrue="1" operator="greaterThan">
      <formula>AI56</formula>
    </cfRule>
    <cfRule type="expression" dxfId="1299" priority="2262" stopIfTrue="1">
      <formula>MOD(AJ56,50)&gt;0</formula>
    </cfRule>
    <cfRule type="cellIs" dxfId="1298" priority="2263" stopIfTrue="1" operator="between">
      <formula>1</formula>
      <formula>AI56-1</formula>
    </cfRule>
  </conditionalFormatting>
  <conditionalFormatting sqref="AK56">
    <cfRule type="cellIs" dxfId="1297" priority="2260" stopIfTrue="1" operator="notEqual">
      <formula>""</formula>
    </cfRule>
  </conditionalFormatting>
  <conditionalFormatting sqref="H65 O65 AQ65 AJ65">
    <cfRule type="cellIs" dxfId="1296" priority="2258" stopIfTrue="1" operator="greaterThan">
      <formula>G65</formula>
    </cfRule>
    <cfRule type="expression" dxfId="1295" priority="2259" stopIfTrue="1">
      <formula>MOD(H65,50)&gt;0</formula>
    </cfRule>
  </conditionalFormatting>
  <conditionalFormatting sqref="AQ105 AJ105 O105">
    <cfRule type="cellIs" dxfId="1294" priority="2256" stopIfTrue="1" operator="greaterThan">
      <formula>N105</formula>
    </cfRule>
    <cfRule type="expression" dxfId="1293" priority="2257" stopIfTrue="1">
      <formula>MOD(O105,50)&gt;0</formula>
    </cfRule>
  </conditionalFormatting>
  <conditionalFormatting sqref="AQ120 AJ120 AC120 O120">
    <cfRule type="cellIs" dxfId="1292" priority="2254" stopIfTrue="1" operator="greaterThan">
      <formula>N120</formula>
    </cfRule>
    <cfRule type="expression" dxfId="1291" priority="2255" stopIfTrue="1">
      <formula>MOD(O120,50)&gt;0</formula>
    </cfRule>
  </conditionalFormatting>
  <conditionalFormatting sqref="H186 O186 AC186">
    <cfRule type="cellIs" dxfId="1290" priority="2250" stopIfTrue="1" operator="greaterThan">
      <formula>G186</formula>
    </cfRule>
    <cfRule type="expression" dxfId="1289" priority="2251" stopIfTrue="1">
      <formula>MOD(H186,50)&gt;0</formula>
    </cfRule>
  </conditionalFormatting>
  <conditionalFormatting sqref="H241 O241 V241 AC241">
    <cfRule type="cellIs" dxfId="1288" priority="2248" stopIfTrue="1" operator="greaterThan">
      <formula>G241</formula>
    </cfRule>
    <cfRule type="expression" dxfId="1287" priority="2249" stopIfTrue="1">
      <formula>MOD(H241,50)&gt;0</formula>
    </cfRule>
  </conditionalFormatting>
  <conditionalFormatting sqref="H273 O273 V273 AC273">
    <cfRule type="cellIs" dxfId="1286" priority="2246" stopIfTrue="1" operator="greaterThan">
      <formula>G273</formula>
    </cfRule>
    <cfRule type="expression" dxfId="1285" priority="2247" stopIfTrue="1">
      <formula>MOD(H273,50)&gt;0</formula>
    </cfRule>
  </conditionalFormatting>
  <conditionalFormatting sqref="AQ331 AJ331 AC331 V331 O331">
    <cfRule type="cellIs" dxfId="1284" priority="2242" stopIfTrue="1" operator="greaterThan">
      <formula>N331</formula>
    </cfRule>
    <cfRule type="expression" dxfId="1283" priority="2243" stopIfTrue="1">
      <formula>MOD(O331,50)&gt;0</formula>
    </cfRule>
  </conditionalFormatting>
  <conditionalFormatting sqref="AQ351 AJ351 AC351 V351 O351">
    <cfRule type="cellIs" dxfId="1282" priority="2240" stopIfTrue="1" operator="greaterThan">
      <formula>N351</formula>
    </cfRule>
    <cfRule type="expression" dxfId="1281" priority="2241" stopIfTrue="1">
      <formula>MOD(O351,50)&gt;0</formula>
    </cfRule>
  </conditionalFormatting>
  <conditionalFormatting sqref="AQ358 AJ358 AC358 V358 O358">
    <cfRule type="cellIs" dxfId="1280" priority="2238" stopIfTrue="1" operator="greaterThan">
      <formula>N358</formula>
    </cfRule>
    <cfRule type="expression" dxfId="1279" priority="2239" stopIfTrue="1">
      <formula>MOD(O358,50)&gt;0</formula>
    </cfRule>
  </conditionalFormatting>
  <conditionalFormatting sqref="AQ369 AJ369 AC369 V369 O369">
    <cfRule type="cellIs" dxfId="1278" priority="2236" stopIfTrue="1" operator="greaterThan">
      <formula>N369</formula>
    </cfRule>
    <cfRule type="expression" dxfId="1277" priority="2237" stopIfTrue="1">
      <formula>MOD(O369,50)&gt;0</formula>
    </cfRule>
  </conditionalFormatting>
  <conditionalFormatting sqref="AQ390 AJ390 AC390 V390 O390">
    <cfRule type="cellIs" dxfId="1276" priority="2234" stopIfTrue="1" operator="greaterThan">
      <formula>N390</formula>
    </cfRule>
    <cfRule type="expression" dxfId="1275" priority="2235" stopIfTrue="1">
      <formula>MOD(O390,50)&gt;0</formula>
    </cfRule>
  </conditionalFormatting>
  <conditionalFormatting sqref="AQ404 AJ404 AC404 V404 O404">
    <cfRule type="cellIs" dxfId="1274" priority="2232" stopIfTrue="1" operator="greaterThan">
      <formula>N404</formula>
    </cfRule>
    <cfRule type="expression" dxfId="1273" priority="2233" stopIfTrue="1">
      <formula>MOD(O404,50)&gt;0</formula>
    </cfRule>
  </conditionalFormatting>
  <conditionalFormatting sqref="H439 O439 V439 AJ439">
    <cfRule type="cellIs" dxfId="1272" priority="2230" stopIfTrue="1" operator="greaterThan">
      <formula>G439</formula>
    </cfRule>
    <cfRule type="expression" dxfId="1271" priority="2231" stopIfTrue="1">
      <formula>MOD(H439,50)&gt;0</formula>
    </cfRule>
  </conditionalFormatting>
  <conditionalFormatting sqref="AQ494 AJ494 AC494 V494 O494">
    <cfRule type="cellIs" dxfId="1270" priority="2228" stopIfTrue="1" operator="greaterThan">
      <formula>N494</formula>
    </cfRule>
    <cfRule type="expression" dxfId="1269" priority="2229" stopIfTrue="1">
      <formula>MOD(O494,50)&gt;0</formula>
    </cfRule>
  </conditionalFormatting>
  <conditionalFormatting sqref="AQ478 AJ478 AC478 V478 O478">
    <cfRule type="cellIs" dxfId="1268" priority="2226" stopIfTrue="1" operator="greaterThan">
      <formula>N478</formula>
    </cfRule>
    <cfRule type="expression" dxfId="1267" priority="2227" stopIfTrue="1">
      <formula>MOD(O478,50)&gt;0</formula>
    </cfRule>
  </conditionalFormatting>
  <conditionalFormatting sqref="AQ484 AJ484 AC484 V484 O484">
    <cfRule type="cellIs" dxfId="1266" priority="2224" stopIfTrue="1" operator="greaterThan">
      <formula>N484</formula>
    </cfRule>
    <cfRule type="expression" dxfId="1265" priority="2225" stopIfTrue="1">
      <formula>MOD(O484,50)&gt;0</formula>
    </cfRule>
  </conditionalFormatting>
  <conditionalFormatting sqref="AQ524 AJ524 AC524 V524 O524">
    <cfRule type="cellIs" dxfId="1264" priority="2222" stopIfTrue="1" operator="greaterThan">
      <formula>N524</formula>
    </cfRule>
    <cfRule type="expression" dxfId="1263" priority="2223" stopIfTrue="1">
      <formula>MOD(O524,50)&gt;0</formula>
    </cfRule>
  </conditionalFormatting>
  <conditionalFormatting sqref="AQ539 AJ539 AC539 V539 O539">
    <cfRule type="cellIs" dxfId="1262" priority="2220" stopIfTrue="1" operator="greaterThan">
      <formula>N539</formula>
    </cfRule>
    <cfRule type="expression" dxfId="1261" priority="2221" stopIfTrue="1">
      <formula>MOD(O539,50)&gt;0</formula>
    </cfRule>
  </conditionalFormatting>
  <conditionalFormatting sqref="AQ562 AJ562 AC562 V562 O562">
    <cfRule type="cellIs" dxfId="1260" priority="2218" stopIfTrue="1" operator="greaterThan">
      <formula>N562</formula>
    </cfRule>
    <cfRule type="expression" dxfId="1259" priority="2219" stopIfTrue="1">
      <formula>MOD(O562,50)&gt;0</formula>
    </cfRule>
  </conditionalFormatting>
  <conditionalFormatting sqref="AQ581 AJ581 AC581 V581 O581">
    <cfRule type="cellIs" dxfId="1258" priority="2216" stopIfTrue="1" operator="greaterThan">
      <formula>N581</formula>
    </cfRule>
    <cfRule type="expression" dxfId="1257" priority="2217" stopIfTrue="1">
      <formula>MOD(O581,50)&gt;0</formula>
    </cfRule>
  </conditionalFormatting>
  <conditionalFormatting sqref="AQ610 AJ610 AC610 V610 O610">
    <cfRule type="cellIs" dxfId="1256" priority="2214" stopIfTrue="1" operator="greaterThan">
      <formula>N610</formula>
    </cfRule>
    <cfRule type="expression" dxfId="1255" priority="2215" stopIfTrue="1">
      <formula>MOD(O610,50)&gt;0</formula>
    </cfRule>
  </conditionalFormatting>
  <conditionalFormatting sqref="AQ620 AJ620 AC620 V620 O620">
    <cfRule type="cellIs" dxfId="1254" priority="2212" stopIfTrue="1" operator="greaterThan">
      <formula>N620</formula>
    </cfRule>
    <cfRule type="expression" dxfId="1253" priority="2213" stopIfTrue="1">
      <formula>MOD(O620,50)&gt;0</formula>
    </cfRule>
  </conditionalFormatting>
  <conditionalFormatting sqref="AQ642 AJ642 AC642 V642 O642">
    <cfRule type="cellIs" dxfId="1252" priority="2210" stopIfTrue="1" operator="greaterThan">
      <formula>N642</formula>
    </cfRule>
    <cfRule type="expression" dxfId="1251" priority="2211" stopIfTrue="1">
      <formula>MOD(O642,50)&gt;0</formula>
    </cfRule>
  </conditionalFormatting>
  <conditionalFormatting sqref="AQ656 AJ656 AC656 V656 O656">
    <cfRule type="cellIs" dxfId="1250" priority="2208" stopIfTrue="1" operator="greaterThan">
      <formula>N656</formula>
    </cfRule>
    <cfRule type="expression" dxfId="1249" priority="2209" stopIfTrue="1">
      <formula>MOD(O656,50)&gt;0</formula>
    </cfRule>
  </conditionalFormatting>
  <conditionalFormatting sqref="AQ667 AJ667 AC667 V667 O667">
    <cfRule type="cellIs" dxfId="1248" priority="2206" stopIfTrue="1" operator="greaterThan">
      <formula>N667</formula>
    </cfRule>
    <cfRule type="expression" dxfId="1247" priority="2207" stopIfTrue="1">
      <formula>MOD(O667,50)&gt;0</formula>
    </cfRule>
  </conditionalFormatting>
  <conditionalFormatting sqref="AN261">
    <cfRule type="expression" dxfId="1246" priority="2203" stopIfTrue="1">
      <formula>AQ261&gt;0</formula>
    </cfRule>
  </conditionalFormatting>
  <conditionalFormatting sqref="AP261">
    <cfRule type="cellIs" dxfId="1245" priority="2201" stopIfTrue="1" operator="equal">
      <formula>""</formula>
    </cfRule>
    <cfRule type="cellIs" dxfId="1244" priority="2202" stopIfTrue="1" operator="equal">
      <formula>AQ261</formula>
    </cfRule>
  </conditionalFormatting>
  <conditionalFormatting sqref="AN262">
    <cfRule type="expression" dxfId="1243" priority="2200" stopIfTrue="1">
      <formula>AQ262&gt;0</formula>
    </cfRule>
  </conditionalFormatting>
  <conditionalFormatting sqref="AP262">
    <cfRule type="cellIs" dxfId="1242" priority="2198" stopIfTrue="1" operator="equal">
      <formula>""</formula>
    </cfRule>
    <cfRule type="cellIs" dxfId="1241" priority="2199" stopIfTrue="1" operator="equal">
      <formula>AQ262</formula>
    </cfRule>
  </conditionalFormatting>
  <conditionalFormatting sqref="AN263">
    <cfRule type="expression" dxfId="1240" priority="2197" stopIfTrue="1">
      <formula>AQ263&gt;0</formula>
    </cfRule>
  </conditionalFormatting>
  <conditionalFormatting sqref="AP263">
    <cfRule type="cellIs" dxfId="1239" priority="2195" stopIfTrue="1" operator="equal">
      <formula>""</formula>
    </cfRule>
    <cfRule type="cellIs" dxfId="1238" priority="2196" stopIfTrue="1" operator="equal">
      <formula>AQ263</formula>
    </cfRule>
  </conditionalFormatting>
  <conditionalFormatting sqref="AN264">
    <cfRule type="expression" dxfId="1237" priority="2194" stopIfTrue="1">
      <formula>AQ264&gt;0</formula>
    </cfRule>
  </conditionalFormatting>
  <conditionalFormatting sqref="AP264">
    <cfRule type="cellIs" dxfId="1236" priority="2192" stopIfTrue="1" operator="equal">
      <formula>""</formula>
    </cfRule>
    <cfRule type="cellIs" dxfId="1235" priority="2193" stopIfTrue="1" operator="equal">
      <formula>AQ264</formula>
    </cfRule>
  </conditionalFormatting>
  <conditionalFormatting sqref="L428">
    <cfRule type="expression" dxfId="1234" priority="2170" stopIfTrue="1">
      <formula>O428&gt;0</formula>
    </cfRule>
  </conditionalFormatting>
  <conditionalFormatting sqref="N429:N434">
    <cfRule type="cellIs" dxfId="1233" priority="2167" stopIfTrue="1" operator="equal">
      <formula>""</formula>
    </cfRule>
    <cfRule type="cellIs" dxfId="1232" priority="2168" stopIfTrue="1" operator="equal">
      <formula>O429</formula>
    </cfRule>
  </conditionalFormatting>
  <conditionalFormatting sqref="L429:L434">
    <cfRule type="expression" dxfId="1231" priority="2169" stopIfTrue="1">
      <formula>O429&gt;0</formula>
    </cfRule>
  </conditionalFormatting>
  <conditionalFormatting sqref="N435">
    <cfRule type="cellIs" dxfId="1230" priority="2164" stopIfTrue="1" operator="equal">
      <formula>""</formula>
    </cfRule>
    <cfRule type="cellIs" dxfId="1229" priority="2165" stopIfTrue="1" operator="equal">
      <formula>O435</formula>
    </cfRule>
  </conditionalFormatting>
  <conditionalFormatting sqref="L435">
    <cfRule type="expression" dxfId="1228" priority="2166" stopIfTrue="1">
      <formula>O435&gt;0</formula>
    </cfRule>
  </conditionalFormatting>
  <conditionalFormatting sqref="N436">
    <cfRule type="cellIs" dxfId="1227" priority="2161" stopIfTrue="1" operator="equal">
      <formula>""</formula>
    </cfRule>
    <cfRule type="cellIs" dxfId="1226" priority="2162" stopIfTrue="1" operator="equal">
      <formula>O436</formula>
    </cfRule>
  </conditionalFormatting>
  <conditionalFormatting sqref="L436">
    <cfRule type="expression" dxfId="1225" priority="2163" stopIfTrue="1">
      <formula>O436&gt;0</formula>
    </cfRule>
  </conditionalFormatting>
  <conditionalFormatting sqref="AP427:AP428">
    <cfRule type="cellIs" dxfId="1224" priority="2149" stopIfTrue="1" operator="equal">
      <formula>""</formula>
    </cfRule>
    <cfRule type="cellIs" dxfId="1223" priority="2150" stopIfTrue="1" operator="equal">
      <formula>AQ427</formula>
    </cfRule>
  </conditionalFormatting>
  <conditionalFormatting sqref="AN427">
    <cfRule type="expression" dxfId="1222" priority="2151" stopIfTrue="1">
      <formula>AQ427&gt;0</formula>
    </cfRule>
  </conditionalFormatting>
  <conditionalFormatting sqref="AN428">
    <cfRule type="expression" dxfId="1221" priority="2148" stopIfTrue="1">
      <formula>AQ428&gt;0</formula>
    </cfRule>
  </conditionalFormatting>
  <conditionalFormatting sqref="AP429:AP434">
    <cfRule type="cellIs" dxfId="1220" priority="2145" stopIfTrue="1" operator="equal">
      <formula>""</formula>
    </cfRule>
    <cfRule type="cellIs" dxfId="1219" priority="2146" stopIfTrue="1" operator="equal">
      <formula>AQ429</formula>
    </cfRule>
  </conditionalFormatting>
  <conditionalFormatting sqref="AN429:AN434">
    <cfRule type="expression" dxfId="1218" priority="2147" stopIfTrue="1">
      <formula>AQ429&gt;0</formula>
    </cfRule>
  </conditionalFormatting>
  <conditionalFormatting sqref="AP435">
    <cfRule type="cellIs" dxfId="1217" priority="2142" stopIfTrue="1" operator="equal">
      <formula>""</formula>
    </cfRule>
    <cfRule type="cellIs" dxfId="1216" priority="2143" stopIfTrue="1" operator="equal">
      <formula>AQ435</formula>
    </cfRule>
  </conditionalFormatting>
  <conditionalFormatting sqref="AN435">
    <cfRule type="expression" dxfId="1215" priority="2144" stopIfTrue="1">
      <formula>AQ435&gt;0</formula>
    </cfRule>
  </conditionalFormatting>
  <conditionalFormatting sqref="AP436">
    <cfRule type="cellIs" dxfId="1214" priority="2139" stopIfTrue="1" operator="equal">
      <formula>""</formula>
    </cfRule>
    <cfRule type="cellIs" dxfId="1213" priority="2140" stopIfTrue="1" operator="equal">
      <formula>AQ436</formula>
    </cfRule>
  </conditionalFormatting>
  <conditionalFormatting sqref="AN436">
    <cfRule type="expression" dxfId="1212" priority="2141" stopIfTrue="1">
      <formula>AQ436&gt;0</formula>
    </cfRule>
  </conditionalFormatting>
  <conditionalFormatting sqref="U559:U560">
    <cfRule type="cellIs" dxfId="1211" priority="2082" stopIfTrue="1" operator="equal">
      <formula>""</formula>
    </cfRule>
    <cfRule type="cellIs" dxfId="1210" priority="2083" stopIfTrue="1" operator="equal">
      <formula>V559</formula>
    </cfRule>
  </conditionalFormatting>
  <conditionalFormatting sqref="S559:S560">
    <cfRule type="expression" dxfId="1209" priority="2084" stopIfTrue="1">
      <formula>V559&gt;0</formula>
    </cfRule>
  </conditionalFormatting>
  <conditionalFormatting sqref="E110">
    <cfRule type="expression" dxfId="1208" priority="2118" stopIfTrue="1">
      <formula>H110&gt;0</formula>
    </cfRule>
  </conditionalFormatting>
  <conditionalFormatting sqref="AI100:AI102">
    <cfRule type="cellIs" dxfId="1207" priority="2113" stopIfTrue="1" operator="equal">
      <formula>""</formula>
    </cfRule>
    <cfRule type="cellIs" dxfId="1206" priority="2114" stopIfTrue="1" operator="equal">
      <formula>AJ100</formula>
    </cfRule>
  </conditionalFormatting>
  <conditionalFormatting sqref="AG100:AG102">
    <cfRule type="expression" dxfId="1205" priority="2112" stopIfTrue="1">
      <formula>AJ100&gt;0</formula>
    </cfRule>
  </conditionalFormatting>
  <conditionalFormatting sqref="AB238">
    <cfRule type="cellIs" dxfId="1204" priority="2109" stopIfTrue="1" operator="equal">
      <formula>""</formula>
    </cfRule>
    <cfRule type="cellIs" dxfId="1203" priority="2110" stopIfTrue="1" operator="equal">
      <formula>AC238</formula>
    </cfRule>
  </conditionalFormatting>
  <conditionalFormatting sqref="Z238">
    <cfRule type="expression" dxfId="1202" priority="2111" stopIfTrue="1">
      <formula>AC238&gt;0</formula>
    </cfRule>
  </conditionalFormatting>
  <conditionalFormatting sqref="L259:L260">
    <cfRule type="expression" dxfId="1201" priority="2108" stopIfTrue="1">
      <formula>O259&gt;0</formula>
    </cfRule>
  </conditionalFormatting>
  <conditionalFormatting sqref="N259:N260">
    <cfRule type="cellIs" dxfId="1200" priority="2106" stopIfTrue="1" operator="equal">
      <formula>""</formula>
    </cfRule>
    <cfRule type="cellIs" dxfId="1199" priority="2107" stopIfTrue="1" operator="equal">
      <formula>O259</formula>
    </cfRule>
  </conditionalFormatting>
  <conditionalFormatting sqref="L261">
    <cfRule type="expression" dxfId="1198" priority="2105" stopIfTrue="1">
      <formula>O261&gt;0</formula>
    </cfRule>
  </conditionalFormatting>
  <conditionalFormatting sqref="N261">
    <cfRule type="cellIs" dxfId="1197" priority="2103" stopIfTrue="1" operator="equal">
      <formula>""</formula>
    </cfRule>
    <cfRule type="cellIs" dxfId="1196" priority="2104" stopIfTrue="1" operator="equal">
      <formula>O261</formula>
    </cfRule>
  </conditionalFormatting>
  <conditionalFormatting sqref="L262">
    <cfRule type="expression" dxfId="1195" priority="2102" stopIfTrue="1">
      <formula>O262&gt;0</formula>
    </cfRule>
  </conditionalFormatting>
  <conditionalFormatting sqref="N262">
    <cfRule type="cellIs" dxfId="1194" priority="2100" stopIfTrue="1" operator="equal">
      <formula>""</formula>
    </cfRule>
    <cfRule type="cellIs" dxfId="1193" priority="2101" stopIfTrue="1" operator="equal">
      <formula>O262</formula>
    </cfRule>
  </conditionalFormatting>
  <conditionalFormatting sqref="L263">
    <cfRule type="expression" dxfId="1192" priority="2099" stopIfTrue="1">
      <formula>O263&gt;0</formula>
    </cfRule>
  </conditionalFormatting>
  <conditionalFormatting sqref="N263">
    <cfRule type="cellIs" dxfId="1191" priority="2097" stopIfTrue="1" operator="equal">
      <formula>""</formula>
    </cfRule>
    <cfRule type="cellIs" dxfId="1190" priority="2098" stopIfTrue="1" operator="equal">
      <formula>O263</formula>
    </cfRule>
  </conditionalFormatting>
  <conditionalFormatting sqref="L264">
    <cfRule type="expression" dxfId="1189" priority="2096" stopIfTrue="1">
      <formula>O264&gt;0</formula>
    </cfRule>
  </conditionalFormatting>
  <conditionalFormatting sqref="N264">
    <cfRule type="cellIs" dxfId="1188" priority="2094" stopIfTrue="1" operator="equal">
      <formula>""</formula>
    </cfRule>
    <cfRule type="cellIs" dxfId="1187" priority="2095" stopIfTrue="1" operator="equal">
      <formula>O264</formula>
    </cfRule>
  </conditionalFormatting>
  <conditionalFormatting sqref="V259:V261">
    <cfRule type="cellIs" dxfId="1186" priority="2085" stopIfTrue="1" operator="greaterThan">
      <formula>U259</formula>
    </cfRule>
    <cfRule type="expression" dxfId="1185" priority="2086" stopIfTrue="1">
      <formula>MOD(V259,50)&gt;0</formula>
    </cfRule>
    <cfRule type="cellIs" dxfId="1184" priority="2087" stopIfTrue="1" operator="between">
      <formula>1</formula>
      <formula>U259-1</formula>
    </cfRule>
  </conditionalFormatting>
  <conditionalFormatting sqref="U555:U558">
    <cfRule type="cellIs" dxfId="1183" priority="2079" stopIfTrue="1" operator="equal">
      <formula>""</formula>
    </cfRule>
    <cfRule type="cellIs" dxfId="1182" priority="2080" stopIfTrue="1" operator="equal">
      <formula>V555</formula>
    </cfRule>
  </conditionalFormatting>
  <conditionalFormatting sqref="S555:S558">
    <cfRule type="expression" dxfId="1181" priority="2081" stopIfTrue="1">
      <formula>V555&gt;0</formula>
    </cfRule>
  </conditionalFormatting>
  <conditionalFormatting sqref="G568">
    <cfRule type="cellIs" dxfId="1180" priority="2072" stopIfTrue="1" operator="equal">
      <formula>""</formula>
    </cfRule>
    <cfRule type="cellIs" dxfId="1179" priority="2073" stopIfTrue="1" operator="equal">
      <formula>H568</formula>
    </cfRule>
  </conditionalFormatting>
  <conditionalFormatting sqref="AI184">
    <cfRule type="cellIs" dxfId="1178" priority="2060" stopIfTrue="1" operator="equal">
      <formula>""</formula>
    </cfRule>
    <cfRule type="cellIs" dxfId="1177" priority="2061" stopIfTrue="1" operator="equal">
      <formula>AJ184</formula>
    </cfRule>
  </conditionalFormatting>
  <conditionalFormatting sqref="AG184">
    <cfRule type="expression" dxfId="1176" priority="2062" stopIfTrue="1">
      <formula>AJ184&gt;0</formula>
    </cfRule>
  </conditionalFormatting>
  <conditionalFormatting sqref="AP245">
    <cfRule type="cellIs" dxfId="1175" priority="2058" stopIfTrue="1" operator="equal">
      <formula>""</formula>
    </cfRule>
    <cfRule type="cellIs" dxfId="1174" priority="2059" stopIfTrue="1" operator="equal">
      <formula>AQ245</formula>
    </cfRule>
  </conditionalFormatting>
  <conditionalFormatting sqref="U608">
    <cfRule type="cellIs" dxfId="1173" priority="2040" stopIfTrue="1" operator="equal">
      <formula>""</formula>
    </cfRule>
    <cfRule type="cellIs" dxfId="1172" priority="2041" stopIfTrue="1" operator="equal">
      <formula>V608</formula>
    </cfRule>
  </conditionalFormatting>
  <conditionalFormatting sqref="U603:U604">
    <cfRule type="cellIs" dxfId="1171" priority="2037" stopIfTrue="1" operator="equal">
      <formula>""</formula>
    </cfRule>
    <cfRule type="cellIs" dxfId="1170" priority="2038" stopIfTrue="1" operator="equal">
      <formula>V603</formula>
    </cfRule>
  </conditionalFormatting>
  <conditionalFormatting sqref="S603:S604">
    <cfRule type="expression" dxfId="1169" priority="2039" stopIfTrue="1">
      <formula>V603&gt;0</formula>
    </cfRule>
  </conditionalFormatting>
  <conditionalFormatting sqref="S608">
    <cfRule type="expression" dxfId="1168" priority="2036" stopIfTrue="1">
      <formula>V608&gt;0</formula>
    </cfRule>
  </conditionalFormatting>
  <conditionalFormatting sqref="AP600:AP601 AP604">
    <cfRule type="cellIs" dxfId="1167" priority="2024" stopIfTrue="1" operator="equal">
      <formula>""</formula>
    </cfRule>
    <cfRule type="cellIs" dxfId="1166" priority="2025" stopIfTrue="1" operator="equal">
      <formula>AQ600</formula>
    </cfRule>
  </conditionalFormatting>
  <conditionalFormatting sqref="AN600:AN601 AN604">
    <cfRule type="expression" dxfId="1165" priority="2026" stopIfTrue="1">
      <formula>AQ600&gt;0</formula>
    </cfRule>
  </conditionalFormatting>
  <conditionalFormatting sqref="AD596">
    <cfRule type="cellIs" dxfId="1164" priority="2020" stopIfTrue="1" operator="notEqual">
      <formula>""</formula>
    </cfRule>
  </conditionalFormatting>
  <conditionalFormatting sqref="AC596">
    <cfRule type="cellIs" dxfId="1163" priority="2015" stopIfTrue="1" operator="greaterThan">
      <formula>AB596</formula>
    </cfRule>
    <cfRule type="expression" dxfId="1162" priority="2016" stopIfTrue="1">
      <formula>MOD(AC596,50)&gt;0</formula>
    </cfRule>
    <cfRule type="cellIs" dxfId="1161" priority="2017" stopIfTrue="1" operator="between">
      <formula>1</formula>
      <formula>AB596-1</formula>
    </cfRule>
  </conditionalFormatting>
  <conditionalFormatting sqref="Z596">
    <cfRule type="expression" dxfId="1160" priority="2021" stopIfTrue="1">
      <formula>AC596&gt;0</formula>
    </cfRule>
  </conditionalFormatting>
  <conditionalFormatting sqref="AI137">
    <cfRule type="cellIs" dxfId="1159" priority="2000" stopIfTrue="1" operator="equal">
      <formula>""</formula>
    </cfRule>
    <cfRule type="cellIs" dxfId="1158" priority="2001" stopIfTrue="1" operator="equal">
      <formula>AJ137</formula>
    </cfRule>
  </conditionalFormatting>
  <conditionalFormatting sqref="AJ137">
    <cfRule type="cellIs" dxfId="1157" priority="1997" stopIfTrue="1" operator="greaterThan">
      <formula>AI137</formula>
    </cfRule>
    <cfRule type="expression" dxfId="1156" priority="1998" stopIfTrue="1">
      <formula>MOD(AJ137,50)&gt;0</formula>
    </cfRule>
    <cfRule type="cellIs" dxfId="1155" priority="1999" stopIfTrue="1" operator="between">
      <formula>1</formula>
      <formula>AI137-1</formula>
    </cfRule>
  </conditionalFormatting>
  <conditionalFormatting sqref="AK137">
    <cfRule type="cellIs" dxfId="1154" priority="1996" stopIfTrue="1" operator="notEqual">
      <formula>""</formula>
    </cfRule>
  </conditionalFormatting>
  <conditionalFormatting sqref="AG137">
    <cfRule type="expression" dxfId="1153" priority="1995" stopIfTrue="1">
      <formula>AJ137&gt;0</formula>
    </cfRule>
  </conditionalFormatting>
  <conditionalFormatting sqref="N308">
    <cfRule type="cellIs" dxfId="1152" priority="1982" stopIfTrue="1" operator="equal">
      <formula>""</formula>
    </cfRule>
    <cfRule type="cellIs" dxfId="1151" priority="1983" stopIfTrue="1" operator="equal">
      <formula>O308</formula>
    </cfRule>
  </conditionalFormatting>
  <conditionalFormatting sqref="L308">
    <cfRule type="expression" dxfId="1150" priority="1984" stopIfTrue="1">
      <formula>O308&gt;0</formula>
    </cfRule>
  </conditionalFormatting>
  <conditionalFormatting sqref="AB437">
    <cfRule type="cellIs" dxfId="1149" priority="1979" stopIfTrue="1" operator="equal">
      <formula>""</formula>
    </cfRule>
    <cfRule type="cellIs" dxfId="1148" priority="1980" stopIfTrue="1" operator="equal">
      <formula>AC437</formula>
    </cfRule>
  </conditionalFormatting>
  <conditionalFormatting sqref="Z437">
    <cfRule type="expression" dxfId="1147" priority="1981" stopIfTrue="1">
      <formula>AC437&gt;0</formula>
    </cfRule>
  </conditionalFormatting>
  <conditionalFormatting sqref="AB618">
    <cfRule type="cellIs" dxfId="1146" priority="1976" stopIfTrue="1" operator="equal">
      <formula>""</formula>
    </cfRule>
    <cfRule type="cellIs" dxfId="1145" priority="1977" stopIfTrue="1" operator="equal">
      <formula>AC618</formula>
    </cfRule>
  </conditionalFormatting>
  <conditionalFormatting sqref="Z618">
    <cfRule type="expression" dxfId="1144" priority="1978" stopIfTrue="1">
      <formula>AC618&gt;0</formula>
    </cfRule>
  </conditionalFormatting>
  <conditionalFormatting sqref="G433">
    <cfRule type="cellIs" dxfId="1143" priority="1955" stopIfTrue="1" operator="equal">
      <formula>""</formula>
    </cfRule>
    <cfRule type="cellIs" dxfId="1142" priority="1956" stopIfTrue="1" operator="equal">
      <formula>H433</formula>
    </cfRule>
  </conditionalFormatting>
  <conditionalFormatting sqref="G430">
    <cfRule type="cellIs" dxfId="1141" priority="1964" stopIfTrue="1" operator="equal">
      <formula>""</formula>
    </cfRule>
    <cfRule type="cellIs" dxfId="1140" priority="1965" stopIfTrue="1" operator="equal">
      <formula>H430</formula>
    </cfRule>
  </conditionalFormatting>
  <conditionalFormatting sqref="E430">
    <cfRule type="expression" dxfId="1139" priority="1966" stopIfTrue="1">
      <formula>H430&gt;0</formula>
    </cfRule>
  </conditionalFormatting>
  <conditionalFormatting sqref="G434:G435">
    <cfRule type="cellIs" dxfId="1138" priority="1961" stopIfTrue="1" operator="equal">
      <formula>""</formula>
    </cfRule>
    <cfRule type="cellIs" dxfId="1137" priority="1962" stopIfTrue="1" operator="equal">
      <formula>H434</formula>
    </cfRule>
  </conditionalFormatting>
  <conditionalFormatting sqref="E434:E435">
    <cfRule type="expression" dxfId="1136" priority="1963" stopIfTrue="1">
      <formula>H434&gt;0</formula>
    </cfRule>
  </conditionalFormatting>
  <conditionalFormatting sqref="G431:G432">
    <cfRule type="cellIs" dxfId="1135" priority="1958" stopIfTrue="1" operator="equal">
      <formula>""</formula>
    </cfRule>
    <cfRule type="cellIs" dxfId="1134" priority="1959" stopIfTrue="1" operator="equal">
      <formula>H431</formula>
    </cfRule>
  </conditionalFormatting>
  <conditionalFormatting sqref="E431:E432">
    <cfRule type="expression" dxfId="1133" priority="1960" stopIfTrue="1">
      <formula>H431&gt;0</formula>
    </cfRule>
  </conditionalFormatting>
  <conditionalFormatting sqref="E433">
    <cfRule type="expression" dxfId="1132" priority="1957" stopIfTrue="1">
      <formula>H433&gt;0</formula>
    </cfRule>
  </conditionalFormatting>
  <conditionalFormatting sqref="G429">
    <cfRule type="cellIs" dxfId="1131" priority="1952" stopIfTrue="1" operator="equal">
      <formula>""</formula>
    </cfRule>
    <cfRule type="cellIs" dxfId="1130" priority="1953" stopIfTrue="1" operator="equal">
      <formula>H429</formula>
    </cfRule>
  </conditionalFormatting>
  <conditionalFormatting sqref="E429">
    <cfRule type="expression" dxfId="1129" priority="1954" stopIfTrue="1">
      <formula>H429&gt;0</formula>
    </cfRule>
  </conditionalFormatting>
  <conditionalFormatting sqref="AI579">
    <cfRule type="cellIs" dxfId="1128" priority="1949" stopIfTrue="1" operator="equal">
      <formula>""</formula>
    </cfRule>
    <cfRule type="cellIs" dxfId="1127" priority="1950" stopIfTrue="1" operator="equal">
      <formula>AJ579</formula>
    </cfRule>
  </conditionalFormatting>
  <conditionalFormatting sqref="AG579">
    <cfRule type="expression" dxfId="1126" priority="1951" stopIfTrue="1">
      <formula>AJ579&gt;0</formula>
    </cfRule>
  </conditionalFormatting>
  <conditionalFormatting sqref="AI578 AI575:AI576">
    <cfRule type="cellIs" dxfId="1125" priority="1946" stopIfTrue="1" operator="equal">
      <formula>""</formula>
    </cfRule>
    <cfRule type="cellIs" dxfId="1124" priority="1947" stopIfTrue="1" operator="equal">
      <formula>AJ575</formula>
    </cfRule>
  </conditionalFormatting>
  <conditionalFormatting sqref="AG578 AG575:AG576">
    <cfRule type="expression" dxfId="1123" priority="1948" stopIfTrue="1">
      <formula>AJ575&gt;0</formula>
    </cfRule>
  </conditionalFormatting>
  <conditionalFormatting sqref="AI577">
    <cfRule type="cellIs" dxfId="1122" priority="1943" stopIfTrue="1" operator="equal">
      <formula>""</formula>
    </cfRule>
    <cfRule type="cellIs" dxfId="1121" priority="1944" stopIfTrue="1" operator="equal">
      <formula>AJ577</formula>
    </cfRule>
  </conditionalFormatting>
  <conditionalFormatting sqref="AG577">
    <cfRule type="expression" dxfId="1120" priority="1945" stopIfTrue="1">
      <formula>AJ577&gt;0</formula>
    </cfRule>
  </conditionalFormatting>
  <conditionalFormatting sqref="AI568:AI574">
    <cfRule type="cellIs" dxfId="1119" priority="1940" stopIfTrue="1" operator="equal">
      <formula>""</formula>
    </cfRule>
    <cfRule type="cellIs" dxfId="1118" priority="1941" stopIfTrue="1" operator="equal">
      <formula>AJ568</formula>
    </cfRule>
  </conditionalFormatting>
  <conditionalFormatting sqref="AG568:AG574">
    <cfRule type="expression" dxfId="1117" priority="1942" stopIfTrue="1">
      <formula>AJ568&gt;0</formula>
    </cfRule>
  </conditionalFormatting>
  <conditionalFormatting sqref="W259:W261">
    <cfRule type="cellIs" dxfId="1116" priority="1906" stopIfTrue="1" operator="notEqual">
      <formula>""</formula>
    </cfRule>
  </conditionalFormatting>
  <conditionalFormatting sqref="N231">
    <cfRule type="cellIs" dxfId="1115" priority="1903" stopIfTrue="1" operator="equal">
      <formula>""</formula>
    </cfRule>
    <cfRule type="cellIs" dxfId="1114" priority="1904" stopIfTrue="1" operator="equal">
      <formula>O231</formula>
    </cfRule>
  </conditionalFormatting>
  <conditionalFormatting sqref="L231">
    <cfRule type="expression" dxfId="1113" priority="1905" stopIfTrue="1">
      <formula>O231&gt;0</formula>
    </cfRule>
  </conditionalFormatting>
  <conditionalFormatting sqref="AP222:AP225">
    <cfRule type="cellIs" dxfId="1112" priority="1895" stopIfTrue="1" operator="equal">
      <formula>""</formula>
    </cfRule>
    <cfRule type="cellIs" dxfId="1111" priority="1896" stopIfTrue="1" operator="equal">
      <formula>AQ222</formula>
    </cfRule>
  </conditionalFormatting>
  <conditionalFormatting sqref="AN222:AN225">
    <cfRule type="expression" dxfId="1110" priority="1897" stopIfTrue="1">
      <formula>AQ222&gt;0</formula>
    </cfRule>
  </conditionalFormatting>
  <conditionalFormatting sqref="AB436">
    <cfRule type="cellIs" dxfId="1109" priority="1873" stopIfTrue="1" operator="equal">
      <formula>""</formula>
    </cfRule>
    <cfRule type="cellIs" dxfId="1108" priority="1874" stopIfTrue="1" operator="equal">
      <formula>AC436</formula>
    </cfRule>
  </conditionalFormatting>
  <conditionalFormatting sqref="Z436">
    <cfRule type="expression" dxfId="1107" priority="1875" stopIfTrue="1">
      <formula>AC436&gt;0</formula>
    </cfRule>
  </conditionalFormatting>
  <conditionalFormatting sqref="AC439">
    <cfRule type="cellIs" dxfId="1106" priority="1871" stopIfTrue="1" operator="greaterThan">
      <formula>AB439</formula>
    </cfRule>
    <cfRule type="expression" dxfId="1105" priority="1872" stopIfTrue="1">
      <formula>MOD(AC439,50)&gt;0</formula>
    </cfRule>
  </conditionalFormatting>
  <conditionalFormatting sqref="U639">
    <cfRule type="cellIs" dxfId="1104" priority="1854" stopIfTrue="1" operator="equal">
      <formula>""</formula>
    </cfRule>
    <cfRule type="cellIs" dxfId="1103" priority="1855" stopIfTrue="1" operator="equal">
      <formula>V639</formula>
    </cfRule>
  </conditionalFormatting>
  <conditionalFormatting sqref="S639">
    <cfRule type="expression" dxfId="1102" priority="1856" stopIfTrue="1">
      <formula>V639&gt;0</formula>
    </cfRule>
  </conditionalFormatting>
  <conditionalFormatting sqref="U640">
    <cfRule type="cellIs" dxfId="1101" priority="1851" stopIfTrue="1" operator="equal">
      <formula>""</formula>
    </cfRule>
    <cfRule type="cellIs" dxfId="1100" priority="1852" stopIfTrue="1" operator="equal">
      <formula>V640</formula>
    </cfRule>
  </conditionalFormatting>
  <conditionalFormatting sqref="S640">
    <cfRule type="expression" dxfId="1099" priority="1853" stopIfTrue="1">
      <formula>V640&gt;0</formula>
    </cfRule>
  </conditionalFormatting>
  <conditionalFormatting sqref="AP639 AI639 N639 G639">
    <cfRule type="cellIs" dxfId="1098" priority="1848" stopIfTrue="1" operator="equal">
      <formula>""</formula>
    </cfRule>
    <cfRule type="cellIs" dxfId="1097" priority="1849" stopIfTrue="1" operator="equal">
      <formula>H639</formula>
    </cfRule>
  </conditionalFormatting>
  <conditionalFormatting sqref="AN639 AG639 L639 E639">
    <cfRule type="expression" dxfId="1096" priority="1850" stopIfTrue="1">
      <formula>H639&gt;0</formula>
    </cfRule>
  </conditionalFormatting>
  <conditionalFormatting sqref="AP640 AI640 N640 G640">
    <cfRule type="cellIs" dxfId="1095" priority="1845" stopIfTrue="1" operator="equal">
      <formula>""</formula>
    </cfRule>
    <cfRule type="cellIs" dxfId="1094" priority="1846" stopIfTrue="1" operator="equal">
      <formula>H640</formula>
    </cfRule>
  </conditionalFormatting>
  <conditionalFormatting sqref="AN640 AG640 L640 E640">
    <cfRule type="expression" dxfId="1093" priority="1847" stopIfTrue="1">
      <formula>H640&gt;0</formula>
    </cfRule>
  </conditionalFormatting>
  <conditionalFormatting sqref="AP653:AP654 AI653:AI654 G653:G654 N653:N654">
    <cfRule type="cellIs" dxfId="1092" priority="1840" stopIfTrue="1" operator="equal">
      <formula>""</formula>
    </cfRule>
    <cfRule type="cellIs" dxfId="1091" priority="1841" stopIfTrue="1" operator="equal">
      <formula>H653</formula>
    </cfRule>
  </conditionalFormatting>
  <conditionalFormatting sqref="AN653:AN654 AG653:AG654 E653:E654 L653:L654">
    <cfRule type="expression" dxfId="1090" priority="1842" stopIfTrue="1">
      <formula>H653&gt;0</formula>
    </cfRule>
  </conditionalFormatting>
  <conditionalFormatting sqref="AN646 AG647 S648 E646">
    <cfRule type="expression" dxfId="1089" priority="1839" stopIfTrue="1">
      <formula>H646&gt;0</formula>
    </cfRule>
  </conditionalFormatting>
  <conditionalFormatting sqref="G665">
    <cfRule type="cellIs" dxfId="1088" priority="1831" stopIfTrue="1" operator="equal">
      <formula>""</formula>
    </cfRule>
    <cfRule type="cellIs" dxfId="1087" priority="1832" stopIfTrue="1" operator="equal">
      <formula>H665</formula>
    </cfRule>
  </conditionalFormatting>
  <conditionalFormatting sqref="E665">
    <cfRule type="expression" dxfId="1086" priority="1833" stopIfTrue="1">
      <formula>H665&gt;0</formula>
    </cfRule>
  </conditionalFormatting>
  <conditionalFormatting sqref="N665">
    <cfRule type="cellIs" dxfId="1085" priority="1825" stopIfTrue="1" operator="equal">
      <formula>""</formula>
    </cfRule>
    <cfRule type="cellIs" dxfId="1084" priority="1826" stopIfTrue="1" operator="equal">
      <formula>O665</formula>
    </cfRule>
  </conditionalFormatting>
  <conditionalFormatting sqref="L665">
    <cfRule type="expression" dxfId="1083" priority="1827" stopIfTrue="1">
      <formula>O665&gt;0</formula>
    </cfRule>
  </conditionalFormatting>
  <conditionalFormatting sqref="U666">
    <cfRule type="cellIs" dxfId="1082" priority="1819" stopIfTrue="1" operator="equal">
      <formula>""</formula>
    </cfRule>
    <cfRule type="cellIs" dxfId="1081" priority="1820" stopIfTrue="1" operator="equal">
      <formula>V666</formula>
    </cfRule>
  </conditionalFormatting>
  <conditionalFormatting sqref="S666">
    <cfRule type="expression" dxfId="1080" priority="1821" stopIfTrue="1">
      <formula>V666&gt;0</formula>
    </cfRule>
  </conditionalFormatting>
  <conditionalFormatting sqref="AI665">
    <cfRule type="cellIs" dxfId="1079" priority="1813" stopIfTrue="1" operator="equal">
      <formula>""</formula>
    </cfRule>
    <cfRule type="cellIs" dxfId="1078" priority="1814" stopIfTrue="1" operator="equal">
      <formula>AJ665</formula>
    </cfRule>
  </conditionalFormatting>
  <conditionalFormatting sqref="AG665">
    <cfRule type="expression" dxfId="1077" priority="1815" stopIfTrue="1">
      <formula>AJ665&gt;0</formula>
    </cfRule>
  </conditionalFormatting>
  <conditionalFormatting sqref="AP665">
    <cfRule type="cellIs" dxfId="1076" priority="1807" stopIfTrue="1" operator="equal">
      <formula>""</formula>
    </cfRule>
    <cfRule type="cellIs" dxfId="1075" priority="1808" stopIfTrue="1" operator="equal">
      <formula>AQ665</formula>
    </cfRule>
  </conditionalFormatting>
  <conditionalFormatting sqref="AN665">
    <cfRule type="expression" dxfId="1074" priority="1809" stopIfTrue="1">
      <formula>AQ665&gt;0</formula>
    </cfRule>
  </conditionalFormatting>
  <conditionalFormatting sqref="AP606">
    <cfRule type="cellIs" dxfId="1073" priority="1804" stopIfTrue="1" operator="equal">
      <formula>""</formula>
    </cfRule>
    <cfRule type="cellIs" dxfId="1072" priority="1805" stopIfTrue="1" operator="equal">
      <formula>AQ606</formula>
    </cfRule>
  </conditionalFormatting>
  <conditionalFormatting sqref="AN606">
    <cfRule type="expression" dxfId="1071" priority="1806" stopIfTrue="1">
      <formula>AQ606&gt;0</formula>
    </cfRule>
  </conditionalFormatting>
  <conditionalFormatting sqref="U607">
    <cfRule type="cellIs" dxfId="1070" priority="1796" stopIfTrue="1" operator="equal">
      <formula>""</formula>
    </cfRule>
    <cfRule type="cellIs" dxfId="1069" priority="1797" stopIfTrue="1" operator="equal">
      <formula>V607</formula>
    </cfRule>
  </conditionalFormatting>
  <conditionalFormatting sqref="S607">
    <cfRule type="expression" dxfId="1068" priority="1795" stopIfTrue="1">
      <formula>V607&gt;0</formula>
    </cfRule>
  </conditionalFormatting>
  <conditionalFormatting sqref="AB608">
    <cfRule type="cellIs" dxfId="1067" priority="1778" stopIfTrue="1" operator="equal">
      <formula>""</formula>
    </cfRule>
    <cfRule type="cellIs" dxfId="1066" priority="1779" stopIfTrue="1" operator="equal">
      <formula>AC608</formula>
    </cfRule>
  </conditionalFormatting>
  <conditionalFormatting sqref="Z608">
    <cfRule type="expression" dxfId="1065" priority="1780" stopIfTrue="1">
      <formula>AC608&gt;0</formula>
    </cfRule>
  </conditionalFormatting>
  <conditionalFormatting sqref="N597:N600">
    <cfRule type="cellIs" dxfId="1064" priority="1775" stopIfTrue="1" operator="equal">
      <formula>""</formula>
    </cfRule>
    <cfRule type="cellIs" dxfId="1063" priority="1776" stopIfTrue="1" operator="equal">
      <formula>O597</formula>
    </cfRule>
  </conditionalFormatting>
  <conditionalFormatting sqref="L595:L600">
    <cfRule type="expression" dxfId="1062" priority="1777" stopIfTrue="1">
      <formula>O595&gt;0</formula>
    </cfRule>
  </conditionalFormatting>
  <conditionalFormatting sqref="N595">
    <cfRule type="cellIs" dxfId="1061" priority="1773" stopIfTrue="1" operator="equal">
      <formula>""</formula>
    </cfRule>
    <cfRule type="cellIs" dxfId="1060" priority="1774" stopIfTrue="1" operator="equal">
      <formula>O595</formula>
    </cfRule>
  </conditionalFormatting>
  <conditionalFormatting sqref="N596">
    <cfRule type="cellIs" dxfId="1059" priority="1771" stopIfTrue="1" operator="equal">
      <formula>""</formula>
    </cfRule>
    <cfRule type="cellIs" dxfId="1058" priority="1772" stopIfTrue="1" operator="equal">
      <formula>O596</formula>
    </cfRule>
  </conditionalFormatting>
  <conditionalFormatting sqref="N605:N606">
    <cfRule type="cellIs" dxfId="1057" priority="1768" stopIfTrue="1" operator="equal">
      <formula>""</formula>
    </cfRule>
    <cfRule type="cellIs" dxfId="1056" priority="1769" stopIfTrue="1" operator="equal">
      <formula>O605</formula>
    </cfRule>
  </conditionalFormatting>
  <conditionalFormatting sqref="L605:L606">
    <cfRule type="expression" dxfId="1055" priority="1770" stopIfTrue="1">
      <formula>O605&gt;0</formula>
    </cfRule>
  </conditionalFormatting>
  <conditionalFormatting sqref="N601:N604">
    <cfRule type="cellIs" dxfId="1054" priority="1765" stopIfTrue="1" operator="equal">
      <formula>""</formula>
    </cfRule>
    <cfRule type="cellIs" dxfId="1053" priority="1766" stopIfTrue="1" operator="equal">
      <formula>O601</formula>
    </cfRule>
  </conditionalFormatting>
  <conditionalFormatting sqref="L601:L604">
    <cfRule type="expression" dxfId="1052" priority="1767" stopIfTrue="1">
      <formula>O601&gt;0</formula>
    </cfRule>
  </conditionalFormatting>
  <conditionalFormatting sqref="AB595 AB597:AB602">
    <cfRule type="cellIs" dxfId="1051" priority="1763" stopIfTrue="1" operator="equal">
      <formula>""</formula>
    </cfRule>
    <cfRule type="cellIs" dxfId="1050" priority="1764" stopIfTrue="1" operator="equal">
      <formula>AC595</formula>
    </cfRule>
  </conditionalFormatting>
  <conditionalFormatting sqref="AB596">
    <cfRule type="cellIs" dxfId="1049" priority="1759" stopIfTrue="1" operator="equal">
      <formula>""</formula>
    </cfRule>
    <cfRule type="cellIs" dxfId="1048" priority="1760" stopIfTrue="1" operator="equal">
      <formula>AC596</formula>
    </cfRule>
  </conditionalFormatting>
  <conditionalFormatting sqref="AI17">
    <cfRule type="cellIs" dxfId="1047" priority="1755" stopIfTrue="1" operator="equal">
      <formula>""</formula>
    </cfRule>
    <cfRule type="cellIs" dxfId="1046" priority="1756" stopIfTrue="1" operator="equal">
      <formula>AJ17</formula>
    </cfRule>
  </conditionalFormatting>
  <conditionalFormatting sqref="AK17">
    <cfRule type="cellIs" dxfId="1045" priority="1757" stopIfTrue="1" operator="notEqual">
      <formula>""</formula>
    </cfRule>
  </conditionalFormatting>
  <conditionalFormatting sqref="AJ17">
    <cfRule type="cellIs" dxfId="1044" priority="1752" stopIfTrue="1" operator="greaterThan">
      <formula>AI17</formula>
    </cfRule>
    <cfRule type="expression" dxfId="1043" priority="1753" stopIfTrue="1">
      <formula>MOD(AJ17,50)&gt;0</formula>
    </cfRule>
    <cfRule type="cellIs" dxfId="1042" priority="1754" stopIfTrue="1" operator="between">
      <formula>1</formula>
      <formula>AI17-1</formula>
    </cfRule>
  </conditionalFormatting>
  <conditionalFormatting sqref="AG17">
    <cfRule type="expression" dxfId="1041" priority="1758" stopIfTrue="1">
      <formula>AJ17&gt;0</formula>
    </cfRule>
  </conditionalFormatting>
  <conditionalFormatting sqref="U489">
    <cfRule type="cellIs" dxfId="1040" priority="1749" stopIfTrue="1" operator="equal">
      <formula>""</formula>
    </cfRule>
    <cfRule type="cellIs" dxfId="1039" priority="1750" stopIfTrue="1" operator="equal">
      <formula>V489</formula>
    </cfRule>
  </conditionalFormatting>
  <conditionalFormatting sqref="S489">
    <cfRule type="expression" dxfId="1038" priority="1751" stopIfTrue="1">
      <formula>V489&gt;0</formula>
    </cfRule>
  </conditionalFormatting>
  <conditionalFormatting sqref="U490">
    <cfRule type="cellIs" dxfId="1037" priority="1746" stopIfTrue="1" operator="equal">
      <formula>""</formula>
    </cfRule>
    <cfRule type="cellIs" dxfId="1036" priority="1747" stopIfTrue="1" operator="equal">
      <formula>V490</formula>
    </cfRule>
  </conditionalFormatting>
  <conditionalFormatting sqref="S490">
    <cfRule type="expression" dxfId="1035" priority="1748" stopIfTrue="1">
      <formula>V490&gt;0</formula>
    </cfRule>
  </conditionalFormatting>
  <conditionalFormatting sqref="Z603:Z604">
    <cfRule type="expression" dxfId="1034" priority="1745" stopIfTrue="1">
      <formula>AC603&gt;0</formula>
    </cfRule>
  </conditionalFormatting>
  <conditionalFormatting sqref="AC603:AC604">
    <cfRule type="cellIs" dxfId="1033" priority="1742" stopIfTrue="1" operator="greaterThan">
      <formula>AB603</formula>
    </cfRule>
    <cfRule type="expression" dxfId="1032" priority="1743" stopIfTrue="1">
      <formula>MOD(AC603,50)&gt;0</formula>
    </cfRule>
    <cfRule type="cellIs" dxfId="1031" priority="1744" stopIfTrue="1" operator="between">
      <formula>1</formula>
      <formula>AB603-1</formula>
    </cfRule>
  </conditionalFormatting>
  <conditionalFormatting sqref="AD603:AD604">
    <cfRule type="cellIs" dxfId="1030" priority="1741" stopIfTrue="1" operator="notEqual">
      <formula>""</formula>
    </cfRule>
  </conditionalFormatting>
  <conditionalFormatting sqref="Z605">
    <cfRule type="expression" dxfId="1029" priority="1735" stopIfTrue="1">
      <formula>AC605&gt;0</formula>
    </cfRule>
  </conditionalFormatting>
  <conditionalFormatting sqref="AC605">
    <cfRule type="cellIs" dxfId="1028" priority="1732" stopIfTrue="1" operator="greaterThan">
      <formula>AB605</formula>
    </cfRule>
    <cfRule type="expression" dxfId="1027" priority="1733" stopIfTrue="1">
      <formula>MOD(AC605,50)&gt;0</formula>
    </cfRule>
    <cfRule type="cellIs" dxfId="1026" priority="1734" stopIfTrue="1" operator="between">
      <formula>1</formula>
      <formula>AB605-1</formula>
    </cfRule>
  </conditionalFormatting>
  <conditionalFormatting sqref="AD605">
    <cfRule type="cellIs" dxfId="1025" priority="1731" stopIfTrue="1" operator="notEqual">
      <formula>""</formula>
    </cfRule>
  </conditionalFormatting>
  <conditionalFormatting sqref="AB607">
    <cfRule type="cellIs" dxfId="1024" priority="1728" stopIfTrue="1" operator="equal">
      <formula>""</formula>
    </cfRule>
    <cfRule type="cellIs" dxfId="1023" priority="1729" stopIfTrue="1" operator="equal">
      <formula>AC607</formula>
    </cfRule>
  </conditionalFormatting>
  <conditionalFormatting sqref="Z607">
    <cfRule type="expression" dxfId="1022" priority="1730" stopIfTrue="1">
      <formula>AC607&gt;0</formula>
    </cfRule>
  </conditionalFormatting>
  <conditionalFormatting sqref="AB603:AB605">
    <cfRule type="cellIs" dxfId="1021" priority="1726" stopIfTrue="1" operator="equal">
      <formula>""</formula>
    </cfRule>
    <cfRule type="cellIs" dxfId="1020" priority="1727" stopIfTrue="1" operator="equal">
      <formula>AC603</formula>
    </cfRule>
  </conditionalFormatting>
  <conditionalFormatting sqref="AJ600">
    <cfRule type="cellIs" dxfId="1019" priority="1720" stopIfTrue="1" operator="greaterThan">
      <formula>AI600</formula>
    </cfRule>
    <cfRule type="expression" dxfId="1018" priority="1721" stopIfTrue="1">
      <formula>MOD(AJ600,50)&gt;0</formula>
    </cfRule>
    <cfRule type="cellIs" dxfId="1017" priority="1722" stopIfTrue="1" operator="between">
      <formula>1</formula>
      <formula>AI600-1</formula>
    </cfRule>
  </conditionalFormatting>
  <conditionalFormatting sqref="AK600">
    <cfRule type="cellIs" dxfId="1016" priority="1719" stopIfTrue="1" operator="notEqual">
      <formula>""</formula>
    </cfRule>
  </conditionalFormatting>
  <conditionalFormatting sqref="AB474 U474 N474 AI474">
    <cfRule type="cellIs" dxfId="1015" priority="1695" stopIfTrue="1" operator="equal">
      <formula>""</formula>
    </cfRule>
    <cfRule type="cellIs" dxfId="1014" priority="1696" stopIfTrue="1" operator="equal">
      <formula>O474</formula>
    </cfRule>
  </conditionalFormatting>
  <conditionalFormatting sqref="AC474">
    <cfRule type="cellIs" dxfId="1013" priority="1692" stopIfTrue="1" operator="greaterThan">
      <formula>AB474</formula>
    </cfRule>
    <cfRule type="expression" dxfId="1012" priority="1693" stopIfTrue="1">
      <formula>MOD(AC474,50)&gt;0</formula>
    </cfRule>
    <cfRule type="cellIs" dxfId="1011" priority="1694" stopIfTrue="1" operator="between">
      <formula>1</formula>
      <formula>AB474-1</formula>
    </cfRule>
  </conditionalFormatting>
  <conditionalFormatting sqref="L474 Z474 S474 AG474">
    <cfRule type="expression" dxfId="1010" priority="1697" stopIfTrue="1">
      <formula>O474&gt;0</formula>
    </cfRule>
  </conditionalFormatting>
  <conditionalFormatting sqref="AP474">
    <cfRule type="cellIs" dxfId="1009" priority="1689" stopIfTrue="1" operator="equal">
      <formula>""</formula>
    </cfRule>
    <cfRule type="cellIs" dxfId="1008" priority="1690" stopIfTrue="1" operator="equal">
      <formula>AQ474</formula>
    </cfRule>
  </conditionalFormatting>
  <conditionalFormatting sqref="AN474">
    <cfRule type="expression" dxfId="1007" priority="1691" stopIfTrue="1">
      <formula>AQ474&gt;0</formula>
    </cfRule>
  </conditionalFormatting>
  <conditionalFormatting sqref="AD474">
    <cfRule type="cellIs" dxfId="1006" priority="1688" stopIfTrue="1" operator="notEqual">
      <formula>""</formula>
    </cfRule>
  </conditionalFormatting>
  <conditionalFormatting sqref="U475 AI475">
    <cfRule type="cellIs" dxfId="1005" priority="1673" stopIfTrue="1" operator="equal">
      <formula>""</formula>
    </cfRule>
    <cfRule type="cellIs" dxfId="1004" priority="1674" stopIfTrue="1" operator="equal">
      <formula>V475</formula>
    </cfRule>
  </conditionalFormatting>
  <conditionalFormatting sqref="S475 AG475">
    <cfRule type="expression" dxfId="1003" priority="1675" stopIfTrue="1">
      <formula>V475&gt;0</formula>
    </cfRule>
  </conditionalFormatting>
  <conditionalFormatting sqref="AB475">
    <cfRule type="cellIs" dxfId="1002" priority="1670" stopIfTrue="1" operator="equal">
      <formula>""</formula>
    </cfRule>
    <cfRule type="cellIs" dxfId="1001" priority="1671" stopIfTrue="1" operator="equal">
      <formula>AC475</formula>
    </cfRule>
  </conditionalFormatting>
  <conditionalFormatting sqref="Z475">
    <cfRule type="expression" dxfId="1000" priority="1672" stopIfTrue="1">
      <formula>AC475&gt;0</formula>
    </cfRule>
  </conditionalFormatting>
  <conditionalFormatting sqref="AP475">
    <cfRule type="cellIs" dxfId="999" priority="1667" stopIfTrue="1" operator="equal">
      <formula>""</formula>
    </cfRule>
    <cfRule type="cellIs" dxfId="998" priority="1668" stopIfTrue="1" operator="equal">
      <formula>AQ475</formula>
    </cfRule>
  </conditionalFormatting>
  <conditionalFormatting sqref="AN475">
    <cfRule type="expression" dxfId="997" priority="1669" stopIfTrue="1">
      <formula>AQ475&gt;0</formula>
    </cfRule>
  </conditionalFormatting>
  <conditionalFormatting sqref="N475">
    <cfRule type="cellIs" dxfId="996" priority="1664" stopIfTrue="1" operator="equal">
      <formula>""</formula>
    </cfRule>
    <cfRule type="cellIs" dxfId="995" priority="1665" stopIfTrue="1" operator="equal">
      <formula>O475</formula>
    </cfRule>
  </conditionalFormatting>
  <conditionalFormatting sqref="L475">
    <cfRule type="expression" dxfId="994" priority="1666" stopIfTrue="1">
      <formula>O475&gt;0</formula>
    </cfRule>
  </conditionalFormatting>
  <conditionalFormatting sqref="G497 N497 U497 AB497 AP497 AI497">
    <cfRule type="cellIs" dxfId="993" priority="1659" stopIfTrue="1" operator="equal">
      <formula>""</formula>
    </cfRule>
    <cfRule type="cellIs" dxfId="992" priority="1660" stopIfTrue="1" operator="equal">
      <formula>H497</formula>
    </cfRule>
  </conditionalFormatting>
  <conditionalFormatting sqref="E497 S497 Z497 AN497 L497 AG497">
    <cfRule type="expression" dxfId="991" priority="1661" stopIfTrue="1">
      <formula>H497&gt;0</formula>
    </cfRule>
  </conditionalFormatting>
  <conditionalFormatting sqref="AB22">
    <cfRule type="cellIs" dxfId="990" priority="1653" stopIfTrue="1" operator="equal">
      <formula>""</formula>
    </cfRule>
    <cfRule type="cellIs" dxfId="989" priority="1654" stopIfTrue="1" operator="equal">
      <formula>AC22</formula>
    </cfRule>
  </conditionalFormatting>
  <conditionalFormatting sqref="AD22">
    <cfRule type="cellIs" dxfId="988" priority="1655" stopIfTrue="1" operator="notEqual">
      <formula>""</formula>
    </cfRule>
  </conditionalFormatting>
  <conditionalFormatting sqref="AC22">
    <cfRule type="cellIs" dxfId="987" priority="1650" stopIfTrue="1" operator="greaterThan">
      <formula>AB22</formula>
    </cfRule>
    <cfRule type="expression" dxfId="986" priority="1651" stopIfTrue="1">
      <formula>MOD(AC22,50)&gt;0</formula>
    </cfRule>
    <cfRule type="cellIs" dxfId="985" priority="1652" stopIfTrue="1" operator="between">
      <formula>1</formula>
      <formula>AB22-1</formula>
    </cfRule>
  </conditionalFormatting>
  <conditionalFormatting sqref="AP602">
    <cfRule type="cellIs" dxfId="984" priority="1634" stopIfTrue="1" operator="equal">
      <formula>""</formula>
    </cfRule>
    <cfRule type="cellIs" dxfId="983" priority="1635" stopIfTrue="1" operator="equal">
      <formula>AQ602</formula>
    </cfRule>
  </conditionalFormatting>
  <conditionalFormatting sqref="AN602">
    <cfRule type="expression" dxfId="982" priority="1636" stopIfTrue="1">
      <formula>AQ602&gt;0</formula>
    </cfRule>
  </conditionalFormatting>
  <conditionalFormatting sqref="AP603">
    <cfRule type="cellIs" dxfId="981" priority="1631" stopIfTrue="1" operator="equal">
      <formula>""</formula>
    </cfRule>
    <cfRule type="cellIs" dxfId="980" priority="1632" stopIfTrue="1" operator="equal">
      <formula>AQ603</formula>
    </cfRule>
  </conditionalFormatting>
  <conditionalFormatting sqref="AN603">
    <cfRule type="expression" dxfId="979" priority="1633" stopIfTrue="1">
      <formula>AQ603&gt;0</formula>
    </cfRule>
  </conditionalFormatting>
  <conditionalFormatting sqref="AI606">
    <cfRule type="cellIs" dxfId="978" priority="1628" stopIfTrue="1" operator="equal">
      <formula>""</formula>
    </cfRule>
    <cfRule type="cellIs" dxfId="977" priority="1629" stopIfTrue="1" operator="equal">
      <formula>AJ606</formula>
    </cfRule>
  </conditionalFormatting>
  <conditionalFormatting sqref="AG606">
    <cfRule type="expression" dxfId="976" priority="1630" stopIfTrue="1">
      <formula>AJ606&gt;0</formula>
    </cfRule>
  </conditionalFormatting>
  <conditionalFormatting sqref="U605">
    <cfRule type="cellIs" dxfId="975" priority="1622" stopIfTrue="1" operator="equal">
      <formula>""</formula>
    </cfRule>
    <cfRule type="cellIs" dxfId="974" priority="1623" stopIfTrue="1" operator="equal">
      <formula>V605</formula>
    </cfRule>
  </conditionalFormatting>
  <conditionalFormatting sqref="S605">
    <cfRule type="expression" dxfId="973" priority="1624" stopIfTrue="1">
      <formula>V605&gt;0</formula>
    </cfRule>
  </conditionalFormatting>
  <conditionalFormatting sqref="U606">
    <cfRule type="cellIs" dxfId="972" priority="1620" stopIfTrue="1" operator="equal">
      <formula>""</formula>
    </cfRule>
    <cfRule type="cellIs" dxfId="971" priority="1621" stopIfTrue="1" operator="equal">
      <formula>V606</formula>
    </cfRule>
  </conditionalFormatting>
  <conditionalFormatting sqref="S606">
    <cfRule type="expression" dxfId="970" priority="1619" stopIfTrue="1">
      <formula>V606&gt;0</formula>
    </cfRule>
  </conditionalFormatting>
  <conditionalFormatting sqref="N607">
    <cfRule type="cellIs" dxfId="969" priority="1616" stopIfTrue="1" operator="equal">
      <formula>""</formula>
    </cfRule>
    <cfRule type="cellIs" dxfId="968" priority="1617" stopIfTrue="1" operator="equal">
      <formula>O607</formula>
    </cfRule>
  </conditionalFormatting>
  <conditionalFormatting sqref="L607">
    <cfRule type="expression" dxfId="967" priority="1618" stopIfTrue="1">
      <formula>O607&gt;0</formula>
    </cfRule>
  </conditionalFormatting>
  <conditionalFormatting sqref="N608">
    <cfRule type="cellIs" dxfId="966" priority="1613" stopIfTrue="1" operator="equal">
      <formula>""</formula>
    </cfRule>
    <cfRule type="cellIs" dxfId="965" priority="1614" stopIfTrue="1" operator="equal">
      <formula>O608</formula>
    </cfRule>
  </conditionalFormatting>
  <conditionalFormatting sqref="L608">
    <cfRule type="expression" dxfId="964" priority="1615" stopIfTrue="1">
      <formula>O608&gt;0</formula>
    </cfRule>
  </conditionalFormatting>
  <conditionalFormatting sqref="N217">
    <cfRule type="cellIs" dxfId="963" priority="1448" stopIfTrue="1" operator="equal">
      <formula>""</formula>
    </cfRule>
    <cfRule type="cellIs" dxfId="962" priority="1449" stopIfTrue="1" operator="equal">
      <formula>O217</formula>
    </cfRule>
  </conditionalFormatting>
  <conditionalFormatting sqref="O217">
    <cfRule type="cellIs" dxfId="961" priority="1445" stopIfTrue="1" operator="greaterThan">
      <formula>N217</formula>
    </cfRule>
    <cfRule type="expression" dxfId="960" priority="1446" stopIfTrue="1">
      <formula>MOD(O217,50)&gt;0</formula>
    </cfRule>
    <cfRule type="cellIs" dxfId="959" priority="1447" stopIfTrue="1" operator="between">
      <formula>1</formula>
      <formula>N217-1</formula>
    </cfRule>
  </conditionalFormatting>
  <conditionalFormatting sqref="L217:L218">
    <cfRule type="expression" dxfId="958" priority="1450" stopIfTrue="1">
      <formula>O217&gt;0</formula>
    </cfRule>
  </conditionalFormatting>
  <conditionalFormatting sqref="P217">
    <cfRule type="cellIs" dxfId="957" priority="1444" stopIfTrue="1" operator="notEqual">
      <formula>""</formula>
    </cfRule>
  </conditionalFormatting>
  <conditionalFormatting sqref="N219 N230">
    <cfRule type="cellIs" dxfId="956" priority="1436" stopIfTrue="1" operator="equal">
      <formula>""</formula>
    </cfRule>
    <cfRule type="cellIs" dxfId="955" priority="1437" stopIfTrue="1" operator="equal">
      <formula>O219</formula>
    </cfRule>
  </conditionalFormatting>
  <conditionalFormatting sqref="L230">
    <cfRule type="expression" dxfId="954" priority="1438" stopIfTrue="1">
      <formula>O230&gt;0</formula>
    </cfRule>
  </conditionalFormatting>
  <conditionalFormatting sqref="L219">
    <cfRule type="expression" dxfId="953" priority="1435" stopIfTrue="1">
      <formula>O219&gt;0</formula>
    </cfRule>
  </conditionalFormatting>
  <conditionalFormatting sqref="AQ149 AJ149 AC149 V149 O149">
    <cfRule type="cellIs" dxfId="952" priority="1420" stopIfTrue="1" operator="greaterThan">
      <formula>N149</formula>
    </cfRule>
    <cfRule type="expression" dxfId="951" priority="1421" stopIfTrue="1">
      <formula>MOD(O149,50)&gt;0</formula>
    </cfRule>
  </conditionalFormatting>
  <conditionalFormatting sqref="N146">
    <cfRule type="cellIs" dxfId="950" priority="1409" stopIfTrue="1" operator="equal">
      <formula>""</formula>
    </cfRule>
    <cfRule type="cellIs" dxfId="949" priority="1410" stopIfTrue="1" operator="equal">
      <formula>O146</formula>
    </cfRule>
  </conditionalFormatting>
  <conditionalFormatting sqref="L146">
    <cfRule type="expression" dxfId="948" priority="1411" stopIfTrue="1">
      <formula>O146&gt;0</formula>
    </cfRule>
  </conditionalFormatting>
  <conditionalFormatting sqref="AB140 AB148">
    <cfRule type="cellIs" dxfId="947" priority="1395" stopIfTrue="1" operator="equal">
      <formula>""</formula>
    </cfRule>
    <cfRule type="cellIs" dxfId="946" priority="1396" stopIfTrue="1" operator="equal">
      <formula>AC140</formula>
    </cfRule>
  </conditionalFormatting>
  <conditionalFormatting sqref="AC140">
    <cfRule type="cellIs" dxfId="945" priority="1392" stopIfTrue="1" operator="greaterThan">
      <formula>AB140</formula>
    </cfRule>
    <cfRule type="expression" dxfId="944" priority="1393" stopIfTrue="1">
      <formula>MOD(AC140,50)&gt;0</formula>
    </cfRule>
    <cfRule type="cellIs" dxfId="943" priority="1394" stopIfTrue="1" operator="between">
      <formula>1</formula>
      <formula>AB140-1</formula>
    </cfRule>
  </conditionalFormatting>
  <conditionalFormatting sqref="Z148 Z140">
    <cfRule type="expression" dxfId="942" priority="1397" stopIfTrue="1">
      <formula>AC140&gt;0</formula>
    </cfRule>
  </conditionalFormatting>
  <conditionalFormatting sqref="AD140">
    <cfRule type="cellIs" dxfId="941" priority="1391" stopIfTrue="1" operator="notEqual">
      <formula>""</formula>
    </cfRule>
  </conditionalFormatting>
  <conditionalFormatting sqref="AB142">
    <cfRule type="cellIs" dxfId="940" priority="1375" stopIfTrue="1" operator="equal">
      <formula>""</formula>
    </cfRule>
    <cfRule type="cellIs" dxfId="939" priority="1376" stopIfTrue="1" operator="equal">
      <formula>AC142</formula>
    </cfRule>
  </conditionalFormatting>
  <conditionalFormatting sqref="AB141">
    <cfRule type="cellIs" dxfId="938" priority="1386" stopIfTrue="1" operator="equal">
      <formula>""</formula>
    </cfRule>
    <cfRule type="cellIs" dxfId="937" priority="1387" stopIfTrue="1" operator="equal">
      <formula>AC141</formula>
    </cfRule>
  </conditionalFormatting>
  <conditionalFormatting sqref="AC141">
    <cfRule type="cellIs" dxfId="936" priority="1383" stopIfTrue="1" operator="greaterThan">
      <formula>AB141</formula>
    </cfRule>
    <cfRule type="expression" dxfId="935" priority="1384" stopIfTrue="1">
      <formula>MOD(AC141,50)&gt;0</formula>
    </cfRule>
    <cfRule type="cellIs" dxfId="934" priority="1385" stopIfTrue="1" operator="between">
      <formula>1</formula>
      <formula>AB141-1</formula>
    </cfRule>
  </conditionalFormatting>
  <conditionalFormatting sqref="Z141">
    <cfRule type="expression" dxfId="933" priority="1388" stopIfTrue="1">
      <formula>AC141&gt;0</formula>
    </cfRule>
  </conditionalFormatting>
  <conditionalFormatting sqref="AD141">
    <cfRule type="cellIs" dxfId="932" priority="1382" stopIfTrue="1" operator="notEqual">
      <formula>""</formula>
    </cfRule>
  </conditionalFormatting>
  <conditionalFormatting sqref="AC142">
    <cfRule type="cellIs" dxfId="931" priority="1379" stopIfTrue="1" operator="greaterThan">
      <formula>AB142</formula>
    </cfRule>
    <cfRule type="expression" dxfId="930" priority="1380" stopIfTrue="1">
      <formula>MOD(AC142,50)&gt;0</formula>
    </cfRule>
    <cfRule type="cellIs" dxfId="929" priority="1381" stopIfTrue="1" operator="between">
      <formula>1</formula>
      <formula>AB142-1</formula>
    </cfRule>
  </conditionalFormatting>
  <conditionalFormatting sqref="AD142">
    <cfRule type="cellIs" dxfId="928" priority="1378" stopIfTrue="1" operator="notEqual">
      <formula>""</formula>
    </cfRule>
  </conditionalFormatting>
  <conditionalFormatting sqref="Z142">
    <cfRule type="expression" dxfId="927" priority="1377" stopIfTrue="1">
      <formula>AC142&gt;0</formula>
    </cfRule>
  </conditionalFormatting>
  <conditionalFormatting sqref="AC143">
    <cfRule type="cellIs" dxfId="926" priority="1372" stopIfTrue="1" operator="greaterThan">
      <formula>AB143</formula>
    </cfRule>
    <cfRule type="expression" dxfId="925" priority="1373" stopIfTrue="1">
      <formula>MOD(AC143,50)&gt;0</formula>
    </cfRule>
    <cfRule type="cellIs" dxfId="924" priority="1374" stopIfTrue="1" operator="between">
      <formula>1</formula>
      <formula>AB143-1</formula>
    </cfRule>
  </conditionalFormatting>
  <conditionalFormatting sqref="AD143">
    <cfRule type="cellIs" dxfId="923" priority="1371" stopIfTrue="1" operator="notEqual">
      <formula>""</formula>
    </cfRule>
  </conditionalFormatting>
  <conditionalFormatting sqref="AB143">
    <cfRule type="cellIs" dxfId="922" priority="1368" stopIfTrue="1" operator="equal">
      <formula>""</formula>
    </cfRule>
    <cfRule type="cellIs" dxfId="921" priority="1369" stopIfTrue="1" operator="equal">
      <formula>AC143</formula>
    </cfRule>
  </conditionalFormatting>
  <conditionalFormatting sqref="Z143">
    <cfRule type="expression" dxfId="920" priority="1370" stopIfTrue="1">
      <formula>AC143&gt;0</formula>
    </cfRule>
  </conditionalFormatting>
  <conditionalFormatting sqref="AB144">
    <cfRule type="cellIs" dxfId="919" priority="1365" stopIfTrue="1" operator="equal">
      <formula>""</formula>
    </cfRule>
    <cfRule type="cellIs" dxfId="918" priority="1366" stopIfTrue="1" operator="equal">
      <formula>AC144</formula>
    </cfRule>
  </conditionalFormatting>
  <conditionalFormatting sqref="AC144">
    <cfRule type="cellIs" dxfId="917" priority="1362" stopIfTrue="1" operator="greaterThan">
      <formula>AB144</formula>
    </cfRule>
    <cfRule type="expression" dxfId="916" priority="1363" stopIfTrue="1">
      <formula>MOD(AC144,50)&gt;0</formula>
    </cfRule>
    <cfRule type="cellIs" dxfId="915" priority="1364" stopIfTrue="1" operator="between">
      <formula>1</formula>
      <formula>AB144-1</formula>
    </cfRule>
  </conditionalFormatting>
  <conditionalFormatting sqref="Z144">
    <cfRule type="expression" dxfId="914" priority="1367" stopIfTrue="1">
      <formula>AC144&gt;0</formula>
    </cfRule>
  </conditionalFormatting>
  <conditionalFormatting sqref="AD144">
    <cfRule type="cellIs" dxfId="913" priority="1361" stopIfTrue="1" operator="notEqual">
      <formula>""</formula>
    </cfRule>
  </conditionalFormatting>
  <conditionalFormatting sqref="AB147">
    <cfRule type="cellIs" dxfId="912" priority="1358" stopIfTrue="1" operator="equal">
      <formula>""</formula>
    </cfRule>
    <cfRule type="cellIs" dxfId="911" priority="1359" stopIfTrue="1" operator="equal">
      <formula>AC147</formula>
    </cfRule>
  </conditionalFormatting>
  <conditionalFormatting sqref="Z147">
    <cfRule type="expression" dxfId="910" priority="1360" stopIfTrue="1">
      <formula>AC147&gt;0</formula>
    </cfRule>
  </conditionalFormatting>
  <conditionalFormatting sqref="AB139">
    <cfRule type="cellIs" dxfId="909" priority="1356" stopIfTrue="1" operator="equal">
      <formula>""</formula>
    </cfRule>
    <cfRule type="cellIs" dxfId="908" priority="1357" stopIfTrue="1" operator="equal">
      <formula>AC139</formula>
    </cfRule>
  </conditionalFormatting>
  <conditionalFormatting sqref="AC139">
    <cfRule type="cellIs" dxfId="907" priority="1353" stopIfTrue="1" operator="greaterThan">
      <formula>AB139</formula>
    </cfRule>
    <cfRule type="expression" dxfId="906" priority="1354" stopIfTrue="1">
      <formula>MOD(AC139,50)&gt;0</formula>
    </cfRule>
    <cfRule type="cellIs" dxfId="905" priority="1355" stopIfTrue="1" operator="between">
      <formula>1</formula>
      <formula>AB139-1</formula>
    </cfRule>
  </conditionalFormatting>
  <conditionalFormatting sqref="AD139">
    <cfRule type="cellIs" dxfId="904" priority="1352" stopIfTrue="1" operator="notEqual">
      <formula>""</formula>
    </cfRule>
  </conditionalFormatting>
  <conditionalFormatting sqref="Z139">
    <cfRule type="expression" dxfId="903" priority="1351" stopIfTrue="1">
      <formula>AC139&gt;0</formula>
    </cfRule>
  </conditionalFormatting>
  <conditionalFormatting sqref="AJ140">
    <cfRule type="cellIs" dxfId="902" priority="1339" stopIfTrue="1" operator="greaterThan">
      <formula>AI140</formula>
    </cfRule>
    <cfRule type="expression" dxfId="901" priority="1340" stopIfTrue="1">
      <formula>MOD(AJ140,50)&gt;0</formula>
    </cfRule>
    <cfRule type="cellIs" dxfId="900" priority="1341" stopIfTrue="1" operator="between">
      <formula>1</formula>
      <formula>AI140-1</formula>
    </cfRule>
  </conditionalFormatting>
  <conditionalFormatting sqref="AK140">
    <cfRule type="cellIs" dxfId="899" priority="1338" stopIfTrue="1" operator="notEqual">
      <formula>""</formula>
    </cfRule>
  </conditionalFormatting>
  <conditionalFormatting sqref="AG139">
    <cfRule type="expression" dxfId="898" priority="1337" stopIfTrue="1">
      <formula>AJ139&gt;0</formula>
    </cfRule>
  </conditionalFormatting>
  <conditionalFormatting sqref="AI139">
    <cfRule type="cellIs" dxfId="897" priority="1335" stopIfTrue="1" operator="equal">
      <formula>""</formula>
    </cfRule>
    <cfRule type="cellIs" dxfId="896" priority="1336" stopIfTrue="1" operator="equal">
      <formula>AJ139</formula>
    </cfRule>
  </conditionalFormatting>
  <conditionalFormatting sqref="AJ139">
    <cfRule type="cellIs" dxfId="895" priority="1332" stopIfTrue="1" operator="greaterThan">
      <formula>AI139</formula>
    </cfRule>
    <cfRule type="expression" dxfId="894" priority="1333" stopIfTrue="1">
      <formula>MOD(AJ139,50)&gt;0</formula>
    </cfRule>
    <cfRule type="cellIs" dxfId="893" priority="1334" stopIfTrue="1" operator="between">
      <formula>1</formula>
      <formula>AI139-1</formula>
    </cfRule>
  </conditionalFormatting>
  <conditionalFormatting sqref="AK139">
    <cfRule type="cellIs" dxfId="892" priority="1331" stopIfTrue="1" operator="notEqual">
      <formula>""</formula>
    </cfRule>
  </conditionalFormatting>
  <conditionalFormatting sqref="AG141">
    <cfRule type="expression" dxfId="891" priority="1330" stopIfTrue="1">
      <formula>AJ141&gt;0</formula>
    </cfRule>
  </conditionalFormatting>
  <conditionalFormatting sqref="AI141">
    <cfRule type="cellIs" dxfId="890" priority="1328" stopIfTrue="1" operator="equal">
      <formula>""</formula>
    </cfRule>
    <cfRule type="cellIs" dxfId="889" priority="1329" stopIfTrue="1" operator="equal">
      <formula>AJ141</formula>
    </cfRule>
  </conditionalFormatting>
  <conditionalFormatting sqref="AJ141">
    <cfRule type="cellIs" dxfId="888" priority="1325" stopIfTrue="1" operator="greaterThan">
      <formula>AI141</formula>
    </cfRule>
    <cfRule type="expression" dxfId="887" priority="1326" stopIfTrue="1">
      <formula>MOD(AJ141,50)&gt;0</formula>
    </cfRule>
    <cfRule type="cellIs" dxfId="886" priority="1327" stopIfTrue="1" operator="between">
      <formula>1</formula>
      <formula>AI141-1</formula>
    </cfRule>
  </conditionalFormatting>
  <conditionalFormatting sqref="AK141">
    <cfRule type="cellIs" dxfId="885" priority="1324" stopIfTrue="1" operator="notEqual">
      <formula>""</formula>
    </cfRule>
  </conditionalFormatting>
  <conditionalFormatting sqref="AG140">
    <cfRule type="expression" dxfId="884" priority="1323" stopIfTrue="1">
      <formula>AJ140&gt;0</formula>
    </cfRule>
  </conditionalFormatting>
  <conditionalFormatting sqref="AI140">
    <cfRule type="cellIs" dxfId="883" priority="1321" stopIfTrue="1" operator="equal">
      <formula>""</formula>
    </cfRule>
    <cfRule type="cellIs" dxfId="882" priority="1322" stopIfTrue="1" operator="equal">
      <formula>AJ140</formula>
    </cfRule>
  </conditionalFormatting>
  <conditionalFormatting sqref="AP148">
    <cfRule type="cellIs" dxfId="881" priority="1315" stopIfTrue="1" operator="equal">
      <formula>""</formula>
    </cfRule>
    <cfRule type="cellIs" dxfId="880" priority="1316" stopIfTrue="1" operator="equal">
      <formula>AQ148</formula>
    </cfRule>
  </conditionalFormatting>
  <conditionalFormatting sqref="AN148">
    <cfRule type="expression" dxfId="879" priority="1317" stopIfTrue="1">
      <formula>AQ148&gt;0</formula>
    </cfRule>
  </conditionalFormatting>
  <conditionalFormatting sqref="AP133:AP147">
    <cfRule type="cellIs" dxfId="878" priority="1312" stopIfTrue="1" operator="equal">
      <formula>""</formula>
    </cfRule>
    <cfRule type="cellIs" dxfId="877" priority="1313" stopIfTrue="1" operator="equal">
      <formula>AQ133</formula>
    </cfRule>
  </conditionalFormatting>
  <conditionalFormatting sqref="AN133:AN138 AN142:AN147">
    <cfRule type="expression" dxfId="876" priority="1314" stopIfTrue="1">
      <formula>AQ133&gt;0</formula>
    </cfRule>
  </conditionalFormatting>
  <conditionalFormatting sqref="AN140">
    <cfRule type="expression" dxfId="875" priority="1311" stopIfTrue="1">
      <formula>AQ140&gt;0</formula>
    </cfRule>
  </conditionalFormatting>
  <conditionalFormatting sqref="AN139">
    <cfRule type="expression" dxfId="874" priority="1310" stopIfTrue="1">
      <formula>AQ139&gt;0</formula>
    </cfRule>
  </conditionalFormatting>
  <conditionalFormatting sqref="AN141">
    <cfRule type="expression" dxfId="873" priority="1309" stopIfTrue="1">
      <formula>AQ141&gt;0</formula>
    </cfRule>
  </conditionalFormatting>
  <conditionalFormatting sqref="G579 G576:G577">
    <cfRule type="cellIs" dxfId="872" priority="1307" stopIfTrue="1" operator="equal">
      <formula>""</formula>
    </cfRule>
    <cfRule type="cellIs" dxfId="871" priority="1308" stopIfTrue="1" operator="equal">
      <formula>H576</formula>
    </cfRule>
  </conditionalFormatting>
  <conditionalFormatting sqref="G578">
    <cfRule type="cellIs" dxfId="870" priority="1305" stopIfTrue="1" operator="equal">
      <formula>""</formula>
    </cfRule>
    <cfRule type="cellIs" dxfId="869" priority="1306" stopIfTrue="1" operator="equal">
      <formula>H578</formula>
    </cfRule>
  </conditionalFormatting>
  <conditionalFormatting sqref="G569:G575">
    <cfRule type="cellIs" dxfId="868" priority="1303" stopIfTrue="1" operator="equal">
      <formula>""</formula>
    </cfRule>
    <cfRule type="cellIs" dxfId="867" priority="1304" stopIfTrue="1" operator="equal">
      <formula>H569</formula>
    </cfRule>
  </conditionalFormatting>
  <conditionalFormatting sqref="E569 E577:E578">
    <cfRule type="expression" dxfId="866" priority="1302" stopIfTrue="1">
      <formula>H569&gt;0</formula>
    </cfRule>
  </conditionalFormatting>
  <conditionalFormatting sqref="E579">
    <cfRule type="expression" dxfId="865" priority="1301" stopIfTrue="1">
      <formula>H579&gt;0</formula>
    </cfRule>
  </conditionalFormatting>
  <conditionalFormatting sqref="E570:E576">
    <cfRule type="expression" dxfId="864" priority="1300" stopIfTrue="1">
      <formula>H570&gt;0</formula>
    </cfRule>
  </conditionalFormatting>
  <conditionalFormatting sqref="E568">
    <cfRule type="expression" dxfId="863" priority="1299" stopIfTrue="1">
      <formula>H568&gt;0</formula>
    </cfRule>
  </conditionalFormatting>
  <conditionalFormatting sqref="N349">
    <cfRule type="cellIs" dxfId="862" priority="1296" stopIfTrue="1" operator="equal">
      <formula>""</formula>
    </cfRule>
    <cfRule type="cellIs" dxfId="861" priority="1297" stopIfTrue="1" operator="equal">
      <formula>O349</formula>
    </cfRule>
  </conditionalFormatting>
  <conditionalFormatting sqref="L349">
    <cfRule type="expression" dxfId="860" priority="1298" stopIfTrue="1">
      <formula>O349&gt;0</formula>
    </cfRule>
  </conditionalFormatting>
  <conditionalFormatting sqref="AI135">
    <cfRule type="cellIs" dxfId="859" priority="1276" stopIfTrue="1" operator="equal">
      <formula>""</formula>
    </cfRule>
    <cfRule type="cellIs" dxfId="858" priority="1277" stopIfTrue="1" operator="equal">
      <formula>AJ135</formula>
    </cfRule>
  </conditionalFormatting>
  <conditionalFormatting sqref="AK135">
    <cfRule type="cellIs" dxfId="857" priority="1278" stopIfTrue="1" operator="notEqual">
      <formula>""</formula>
    </cfRule>
  </conditionalFormatting>
  <conditionalFormatting sqref="AJ135">
    <cfRule type="cellIs" dxfId="856" priority="1273" stopIfTrue="1" operator="greaterThan">
      <formula>AI135</formula>
    </cfRule>
    <cfRule type="expression" dxfId="855" priority="1274" stopIfTrue="1">
      <formula>MOD(AJ135,50)&gt;0</formula>
    </cfRule>
    <cfRule type="cellIs" dxfId="854" priority="1275" stopIfTrue="1" operator="between">
      <formula>1</formula>
      <formula>AI135-1</formula>
    </cfRule>
  </conditionalFormatting>
  <conditionalFormatting sqref="AG135">
    <cfRule type="expression" dxfId="853" priority="1272" stopIfTrue="1">
      <formula>AJ135&gt;0</formula>
    </cfRule>
  </conditionalFormatting>
  <conditionalFormatting sqref="AB639">
    <cfRule type="cellIs" dxfId="852" priority="1263" stopIfTrue="1" operator="equal">
      <formula>""</formula>
    </cfRule>
    <cfRule type="cellIs" dxfId="851" priority="1264" stopIfTrue="1" operator="equal">
      <formula>AC639</formula>
    </cfRule>
  </conditionalFormatting>
  <conditionalFormatting sqref="AC639">
    <cfRule type="cellIs" dxfId="850" priority="1260" stopIfTrue="1" operator="greaterThan">
      <formula>AB639</formula>
    </cfRule>
    <cfRule type="expression" dxfId="849" priority="1261" stopIfTrue="1">
      <formula>MOD(AC639,50)&gt;0</formula>
    </cfRule>
    <cfRule type="cellIs" dxfId="848" priority="1262" stopIfTrue="1" operator="between">
      <formula>1</formula>
      <formula>AB639-1</formula>
    </cfRule>
  </conditionalFormatting>
  <conditionalFormatting sqref="Z639">
    <cfRule type="expression" dxfId="847" priority="1265" stopIfTrue="1">
      <formula>AC639&gt;0</formula>
    </cfRule>
  </conditionalFormatting>
  <conditionalFormatting sqref="AD639">
    <cfRule type="cellIs" dxfId="846" priority="1259" stopIfTrue="1" operator="notEqual">
      <formula>""</formula>
    </cfRule>
  </conditionalFormatting>
  <conditionalFormatting sqref="AB640">
    <cfRule type="cellIs" dxfId="845" priority="1256" stopIfTrue="1" operator="equal">
      <formula>""</formula>
    </cfRule>
    <cfRule type="cellIs" dxfId="844" priority="1257" stopIfTrue="1" operator="equal">
      <formula>AC640</formula>
    </cfRule>
  </conditionalFormatting>
  <conditionalFormatting sqref="Z640">
    <cfRule type="expression" dxfId="843" priority="1258" stopIfTrue="1">
      <formula>AC640&gt;0</formula>
    </cfRule>
  </conditionalFormatting>
  <conditionalFormatting sqref="AB653">
    <cfRule type="cellIs" dxfId="842" priority="1253" stopIfTrue="1" operator="equal">
      <formula>""</formula>
    </cfRule>
    <cfRule type="cellIs" dxfId="841" priority="1254" stopIfTrue="1" operator="equal">
      <formula>AC653</formula>
    </cfRule>
  </conditionalFormatting>
  <conditionalFormatting sqref="AC653">
    <cfRule type="cellIs" dxfId="840" priority="1250" stopIfTrue="1" operator="greaterThan">
      <formula>AB653</formula>
    </cfRule>
    <cfRule type="expression" dxfId="839" priority="1251" stopIfTrue="1">
      <formula>MOD(AC653,50)&gt;0</formula>
    </cfRule>
    <cfRule type="cellIs" dxfId="838" priority="1252" stopIfTrue="1" operator="between">
      <formula>1</formula>
      <formula>AB653-1</formula>
    </cfRule>
  </conditionalFormatting>
  <conditionalFormatting sqref="Z653">
    <cfRule type="expression" dxfId="837" priority="1255" stopIfTrue="1">
      <formula>AC653&gt;0</formula>
    </cfRule>
  </conditionalFormatting>
  <conditionalFormatting sqref="AD653">
    <cfRule type="cellIs" dxfId="836" priority="1249" stopIfTrue="1" operator="notEqual">
      <formula>""</formula>
    </cfRule>
  </conditionalFormatting>
  <conditionalFormatting sqref="AB654">
    <cfRule type="cellIs" dxfId="835" priority="1246" stopIfTrue="1" operator="equal">
      <formula>""</formula>
    </cfRule>
    <cfRule type="cellIs" dxfId="834" priority="1247" stopIfTrue="1" operator="equal">
      <formula>AC654</formula>
    </cfRule>
  </conditionalFormatting>
  <conditionalFormatting sqref="Z654">
    <cfRule type="expression" dxfId="833" priority="1248" stopIfTrue="1">
      <formula>AC654&gt;0</formula>
    </cfRule>
  </conditionalFormatting>
  <conditionalFormatting sqref="AB665">
    <cfRule type="cellIs" dxfId="832" priority="1236" stopIfTrue="1" operator="equal">
      <formula>""</formula>
    </cfRule>
    <cfRule type="cellIs" dxfId="831" priority="1237" stopIfTrue="1" operator="equal">
      <formula>AC665</formula>
    </cfRule>
  </conditionalFormatting>
  <conditionalFormatting sqref="Z665">
    <cfRule type="expression" dxfId="830" priority="1238" stopIfTrue="1">
      <formula>AC665&gt;0</formula>
    </cfRule>
  </conditionalFormatting>
  <conditionalFormatting sqref="AB146">
    <cfRule type="cellIs" dxfId="829" priority="1200" stopIfTrue="1" operator="equal">
      <formula>""</formula>
    </cfRule>
    <cfRule type="cellIs" dxfId="828" priority="1201" stopIfTrue="1" operator="equal">
      <formula>AC146</formula>
    </cfRule>
  </conditionalFormatting>
  <conditionalFormatting sqref="Z146">
    <cfRule type="expression" dxfId="827" priority="1202" stopIfTrue="1">
      <formula>AC146&gt;0</formula>
    </cfRule>
  </conditionalFormatting>
  <conditionalFormatting sqref="U223">
    <cfRule type="cellIs" dxfId="826" priority="1194" stopIfTrue="1" operator="equal">
      <formula>""</formula>
    </cfRule>
    <cfRule type="cellIs" dxfId="825" priority="1195" stopIfTrue="1" operator="equal">
      <formula>V223</formula>
    </cfRule>
  </conditionalFormatting>
  <conditionalFormatting sqref="V223">
    <cfRule type="cellIs" dxfId="824" priority="1191" stopIfTrue="1" operator="greaterThan">
      <formula>U223</formula>
    </cfRule>
    <cfRule type="expression" dxfId="823" priority="1192" stopIfTrue="1">
      <formula>MOD(V223,50)&gt;0</formula>
    </cfRule>
    <cfRule type="cellIs" dxfId="822" priority="1193" stopIfTrue="1" operator="between">
      <formula>1</formula>
      <formula>U223-1</formula>
    </cfRule>
  </conditionalFormatting>
  <conditionalFormatting sqref="S223">
    <cfRule type="expression" dxfId="821" priority="1196" stopIfTrue="1">
      <formula>V223&gt;0</formula>
    </cfRule>
  </conditionalFormatting>
  <conditionalFormatting sqref="W223">
    <cfRule type="cellIs" dxfId="820" priority="1190" stopIfTrue="1" operator="notEqual">
      <formula>""</formula>
    </cfRule>
  </conditionalFormatting>
  <conditionalFormatting sqref="U229:U230">
    <cfRule type="cellIs" dxfId="819" priority="1159" stopIfTrue="1" operator="equal">
      <formula>""</formula>
    </cfRule>
    <cfRule type="cellIs" dxfId="818" priority="1160" stopIfTrue="1" operator="equal">
      <formula>V229</formula>
    </cfRule>
  </conditionalFormatting>
  <conditionalFormatting sqref="S229:S230">
    <cfRule type="expression" dxfId="817" priority="1161" stopIfTrue="1">
      <formula>V229&gt;0</formula>
    </cfRule>
  </conditionalFormatting>
  <conditionalFormatting sqref="U224">
    <cfRule type="cellIs" dxfId="816" priority="1153" stopIfTrue="1" operator="equal">
      <formula>""</formula>
    </cfRule>
    <cfRule type="cellIs" dxfId="815" priority="1154" stopIfTrue="1" operator="equal">
      <formula>V224</formula>
    </cfRule>
  </conditionalFormatting>
  <conditionalFormatting sqref="V224">
    <cfRule type="cellIs" dxfId="814" priority="1150" stopIfTrue="1" operator="greaterThan">
      <formula>U224</formula>
    </cfRule>
    <cfRule type="expression" dxfId="813" priority="1151" stopIfTrue="1">
      <formula>MOD(V224,50)&gt;0</formula>
    </cfRule>
    <cfRule type="cellIs" dxfId="812" priority="1152" stopIfTrue="1" operator="between">
      <formula>1</formula>
      <formula>U224-1</formula>
    </cfRule>
  </conditionalFormatting>
  <conditionalFormatting sqref="S224">
    <cfRule type="expression" dxfId="811" priority="1155" stopIfTrue="1">
      <formula>V224&gt;0</formula>
    </cfRule>
  </conditionalFormatting>
  <conditionalFormatting sqref="W224">
    <cfRule type="cellIs" dxfId="810" priority="1149" stopIfTrue="1" operator="notEqual">
      <formula>""</formula>
    </cfRule>
  </conditionalFormatting>
  <conditionalFormatting sqref="U225">
    <cfRule type="cellIs" dxfId="809" priority="1146" stopIfTrue="1" operator="equal">
      <formula>""</formula>
    </cfRule>
    <cfRule type="cellIs" dxfId="808" priority="1147" stopIfTrue="1" operator="equal">
      <formula>V225</formula>
    </cfRule>
  </conditionalFormatting>
  <conditionalFormatting sqref="V225">
    <cfRule type="cellIs" dxfId="807" priority="1143" stopIfTrue="1" operator="greaterThan">
      <formula>U225</formula>
    </cfRule>
    <cfRule type="expression" dxfId="806" priority="1144" stopIfTrue="1">
      <formula>MOD(V225,50)&gt;0</formula>
    </cfRule>
    <cfRule type="cellIs" dxfId="805" priority="1145" stopIfTrue="1" operator="between">
      <formula>1</formula>
      <formula>U225-1</formula>
    </cfRule>
  </conditionalFormatting>
  <conditionalFormatting sqref="S225">
    <cfRule type="expression" dxfId="804" priority="1148" stopIfTrue="1">
      <formula>V225&gt;0</formula>
    </cfRule>
  </conditionalFormatting>
  <conditionalFormatting sqref="W225">
    <cfRule type="cellIs" dxfId="803" priority="1142" stopIfTrue="1" operator="notEqual">
      <formula>""</formula>
    </cfRule>
  </conditionalFormatting>
  <conditionalFormatting sqref="U226">
    <cfRule type="cellIs" dxfId="802" priority="1139" stopIfTrue="1" operator="equal">
      <formula>""</formula>
    </cfRule>
    <cfRule type="cellIs" dxfId="801" priority="1140" stopIfTrue="1" operator="equal">
      <formula>V226</formula>
    </cfRule>
  </conditionalFormatting>
  <conditionalFormatting sqref="V226">
    <cfRule type="cellIs" dxfId="800" priority="1136" stopIfTrue="1" operator="greaterThan">
      <formula>U226</formula>
    </cfRule>
    <cfRule type="expression" dxfId="799" priority="1137" stopIfTrue="1">
      <formula>MOD(V226,50)&gt;0</formula>
    </cfRule>
    <cfRule type="cellIs" dxfId="798" priority="1138" stopIfTrue="1" operator="between">
      <formula>1</formula>
      <formula>U226-1</formula>
    </cfRule>
  </conditionalFormatting>
  <conditionalFormatting sqref="S226">
    <cfRule type="expression" dxfId="797" priority="1141" stopIfTrue="1">
      <formula>V226&gt;0</formula>
    </cfRule>
  </conditionalFormatting>
  <conditionalFormatting sqref="W226">
    <cfRule type="cellIs" dxfId="796" priority="1135" stopIfTrue="1" operator="notEqual">
      <formula>""</formula>
    </cfRule>
  </conditionalFormatting>
  <conditionalFormatting sqref="U227">
    <cfRule type="cellIs" dxfId="795" priority="1132" stopIfTrue="1" operator="equal">
      <formula>""</formula>
    </cfRule>
    <cfRule type="cellIs" dxfId="794" priority="1133" stopIfTrue="1" operator="equal">
      <formula>V227</formula>
    </cfRule>
  </conditionalFormatting>
  <conditionalFormatting sqref="V227">
    <cfRule type="cellIs" dxfId="793" priority="1129" stopIfTrue="1" operator="greaterThan">
      <formula>U227</formula>
    </cfRule>
    <cfRule type="expression" dxfId="792" priority="1130" stopIfTrue="1">
      <formula>MOD(V227,50)&gt;0</formula>
    </cfRule>
    <cfRule type="cellIs" dxfId="791" priority="1131" stopIfTrue="1" operator="between">
      <formula>1</formula>
      <formula>U227-1</formula>
    </cfRule>
  </conditionalFormatting>
  <conditionalFormatting sqref="S227">
    <cfRule type="expression" dxfId="790" priority="1134" stopIfTrue="1">
      <formula>V227&gt;0</formula>
    </cfRule>
  </conditionalFormatting>
  <conditionalFormatting sqref="W227">
    <cfRule type="cellIs" dxfId="789" priority="1128" stopIfTrue="1" operator="notEqual">
      <formula>""</formula>
    </cfRule>
  </conditionalFormatting>
  <conditionalFormatting sqref="U228">
    <cfRule type="cellIs" dxfId="788" priority="1125" stopIfTrue="1" operator="equal">
      <formula>""</formula>
    </cfRule>
    <cfRule type="cellIs" dxfId="787" priority="1126" stopIfTrue="1" operator="equal">
      <formula>V228</formula>
    </cfRule>
  </conditionalFormatting>
  <conditionalFormatting sqref="S228">
    <cfRule type="expression" dxfId="786" priority="1127" stopIfTrue="1">
      <formula>V228&gt;0</formula>
    </cfRule>
  </conditionalFormatting>
  <conditionalFormatting sqref="AB606">
    <cfRule type="cellIs" dxfId="785" priority="1122" stopIfTrue="1" operator="equal">
      <formula>""</formula>
    </cfRule>
    <cfRule type="cellIs" dxfId="784" priority="1123" stopIfTrue="1" operator="equal">
      <formula>AC606</formula>
    </cfRule>
  </conditionalFormatting>
  <conditionalFormatting sqref="Z606">
    <cfRule type="expression" dxfId="783" priority="1124" stopIfTrue="1">
      <formula>AC606&gt;0</formula>
    </cfRule>
  </conditionalFormatting>
  <conditionalFormatting sqref="G469 G474">
    <cfRule type="cellIs" dxfId="782" priority="1100" stopIfTrue="1" operator="equal">
      <formula>""</formula>
    </cfRule>
    <cfRule type="cellIs" dxfId="781" priority="1101" stopIfTrue="1" operator="equal">
      <formula>H469</formula>
    </cfRule>
  </conditionalFormatting>
  <conditionalFormatting sqref="E469:E470 E474">
    <cfRule type="expression" dxfId="780" priority="1102" stopIfTrue="1">
      <formula>H469&gt;0</formula>
    </cfRule>
  </conditionalFormatting>
  <conditionalFormatting sqref="E471">
    <cfRule type="expression" dxfId="779" priority="1099" stopIfTrue="1">
      <formula>H471&gt;0</formula>
    </cfRule>
  </conditionalFormatting>
  <conditionalFormatting sqref="G473">
    <cfRule type="cellIs" dxfId="778" priority="1096" stopIfTrue="1" operator="equal">
      <formula>""</formula>
    </cfRule>
    <cfRule type="cellIs" dxfId="777" priority="1097" stopIfTrue="1" operator="equal">
      <formula>H473</formula>
    </cfRule>
  </conditionalFormatting>
  <conditionalFormatting sqref="E473">
    <cfRule type="expression" dxfId="776" priority="1098" stopIfTrue="1">
      <formula>H473&gt;0</formula>
    </cfRule>
  </conditionalFormatting>
  <conditionalFormatting sqref="E472">
    <cfRule type="expression" dxfId="775" priority="1095" stopIfTrue="1">
      <formula>H472&gt;0</formula>
    </cfRule>
  </conditionalFormatting>
  <conditionalFormatting sqref="G470:G472">
    <cfRule type="cellIs" dxfId="774" priority="1093" stopIfTrue="1" operator="equal">
      <formula>""</formula>
    </cfRule>
    <cfRule type="cellIs" dxfId="773" priority="1094" stopIfTrue="1" operator="equal">
      <formula>H470</formula>
    </cfRule>
  </conditionalFormatting>
  <conditionalFormatting sqref="G476:G477">
    <cfRule type="cellIs" dxfId="772" priority="1090" stopIfTrue="1" operator="equal">
      <formula>""</formula>
    </cfRule>
    <cfRule type="cellIs" dxfId="771" priority="1091" stopIfTrue="1" operator="equal">
      <formula>H476</formula>
    </cfRule>
  </conditionalFormatting>
  <conditionalFormatting sqref="E476:E477">
    <cfRule type="expression" dxfId="770" priority="1092" stopIfTrue="1">
      <formula>H476&gt;0</formula>
    </cfRule>
  </conditionalFormatting>
  <conditionalFormatting sqref="G475">
    <cfRule type="cellIs" dxfId="769" priority="1087" stopIfTrue="1" operator="equal">
      <formula>""</formula>
    </cfRule>
    <cfRule type="cellIs" dxfId="768" priority="1088" stopIfTrue="1" operator="equal">
      <formula>H475</formula>
    </cfRule>
  </conditionalFormatting>
  <conditionalFormatting sqref="E475">
    <cfRule type="expression" dxfId="767" priority="1089" stopIfTrue="1">
      <formula>H475&gt;0</formula>
    </cfRule>
  </conditionalFormatting>
  <conditionalFormatting sqref="AI57">
    <cfRule type="cellIs" dxfId="766" priority="1085" stopIfTrue="1" operator="equal">
      <formula>""</formula>
    </cfRule>
    <cfRule type="cellIs" dxfId="765" priority="1086" stopIfTrue="1" operator="equal">
      <formula>AJ57</formula>
    </cfRule>
  </conditionalFormatting>
  <conditionalFormatting sqref="AJ57">
    <cfRule type="cellIs" dxfId="764" priority="1082" stopIfTrue="1" operator="greaterThan">
      <formula>AI57</formula>
    </cfRule>
    <cfRule type="expression" dxfId="763" priority="1083" stopIfTrue="1">
      <formula>MOD(AJ57,50)&gt;0</formula>
    </cfRule>
    <cfRule type="cellIs" dxfId="762" priority="1084" stopIfTrue="1" operator="between">
      <formula>1</formula>
      <formula>AI57-1</formula>
    </cfRule>
  </conditionalFormatting>
  <conditionalFormatting sqref="AK57">
    <cfRule type="cellIs" dxfId="761" priority="1081" stopIfTrue="1" operator="notEqual">
      <formula>""</formula>
    </cfRule>
  </conditionalFormatting>
  <conditionalFormatting sqref="N328">
    <cfRule type="cellIs" dxfId="760" priority="1078" stopIfTrue="1" operator="equal">
      <formula>""</formula>
    </cfRule>
    <cfRule type="cellIs" dxfId="759" priority="1079" stopIfTrue="1" operator="equal">
      <formula>O328</formula>
    </cfRule>
  </conditionalFormatting>
  <conditionalFormatting sqref="L328">
    <cfRule type="expression" dxfId="758" priority="1080" stopIfTrue="1">
      <formula>O328&gt;0</formula>
    </cfRule>
  </conditionalFormatting>
  <conditionalFormatting sqref="N324:N325">
    <cfRule type="cellIs" dxfId="757" priority="1075" stopIfTrue="1" operator="equal">
      <formula>""</formula>
    </cfRule>
    <cfRule type="cellIs" dxfId="756" priority="1076" stopIfTrue="1" operator="equal">
      <formula>O324</formula>
    </cfRule>
  </conditionalFormatting>
  <conditionalFormatting sqref="L324:L325">
    <cfRule type="expression" dxfId="755" priority="1077" stopIfTrue="1">
      <formula>O324&gt;0</formula>
    </cfRule>
  </conditionalFormatting>
  <conditionalFormatting sqref="AP328">
    <cfRule type="cellIs" dxfId="754" priority="1072" stopIfTrue="1" operator="equal">
      <formula>""</formula>
    </cfRule>
    <cfRule type="cellIs" dxfId="753" priority="1073" stopIfTrue="1" operator="equal">
      <formula>AQ328</formula>
    </cfRule>
  </conditionalFormatting>
  <conditionalFormatting sqref="AN328">
    <cfRule type="expression" dxfId="752" priority="1074" stopIfTrue="1">
      <formula>AQ328&gt;0</formula>
    </cfRule>
  </conditionalFormatting>
  <conditionalFormatting sqref="AP324:AP325">
    <cfRule type="cellIs" dxfId="751" priority="1069" stopIfTrue="1" operator="equal">
      <formula>""</formula>
    </cfRule>
    <cfRule type="cellIs" dxfId="750" priority="1070" stopIfTrue="1" operator="equal">
      <formula>AQ324</formula>
    </cfRule>
  </conditionalFormatting>
  <conditionalFormatting sqref="AN324:AN325">
    <cfRule type="expression" dxfId="749" priority="1071" stopIfTrue="1">
      <formula>AQ324&gt;0</formula>
    </cfRule>
  </conditionalFormatting>
  <conditionalFormatting sqref="AP534:AP536 AI534:AI536 U534:U536 G534:G536">
    <cfRule type="cellIs" dxfId="748" priority="1062" stopIfTrue="1" operator="equal">
      <formula>""</formula>
    </cfRule>
    <cfRule type="cellIs" dxfId="747" priority="1063" stopIfTrue="1" operator="equal">
      <formula>H534</formula>
    </cfRule>
  </conditionalFormatting>
  <conditionalFormatting sqref="AN534:AN536 AG534:AG536 S534:S536 E534:E536">
    <cfRule type="expression" dxfId="746" priority="1064" stopIfTrue="1">
      <formula>H534&gt;0</formula>
    </cfRule>
  </conditionalFormatting>
  <conditionalFormatting sqref="AP537 AI537 U537 G537">
    <cfRule type="cellIs" dxfId="745" priority="1059" stopIfTrue="1" operator="equal">
      <formula>""</formula>
    </cfRule>
    <cfRule type="cellIs" dxfId="744" priority="1060" stopIfTrue="1" operator="equal">
      <formula>H537</formula>
    </cfRule>
  </conditionalFormatting>
  <conditionalFormatting sqref="AN537 AG537 S537 E537">
    <cfRule type="expression" dxfId="743" priority="1061" stopIfTrue="1">
      <formula>H537&gt;0</formula>
    </cfRule>
  </conditionalFormatting>
  <conditionalFormatting sqref="N538">
    <cfRule type="cellIs" dxfId="742" priority="1056" stopIfTrue="1" operator="equal">
      <formula>""</formula>
    </cfRule>
    <cfRule type="cellIs" dxfId="741" priority="1057" stopIfTrue="1" operator="equal">
      <formula>O538</formula>
    </cfRule>
  </conditionalFormatting>
  <conditionalFormatting sqref="L538">
    <cfRule type="expression" dxfId="740" priority="1058" stopIfTrue="1">
      <formula>O538&gt;0</formula>
    </cfRule>
  </conditionalFormatting>
  <conditionalFormatting sqref="N534:N536">
    <cfRule type="cellIs" dxfId="739" priority="1053" stopIfTrue="1" operator="equal">
      <formula>""</formula>
    </cfRule>
    <cfRule type="cellIs" dxfId="738" priority="1054" stopIfTrue="1" operator="equal">
      <formula>O534</formula>
    </cfRule>
  </conditionalFormatting>
  <conditionalFormatting sqref="L534:L536">
    <cfRule type="expression" dxfId="737" priority="1055" stopIfTrue="1">
      <formula>O534&gt;0</formula>
    </cfRule>
  </conditionalFormatting>
  <conditionalFormatting sqref="N537">
    <cfRule type="cellIs" dxfId="736" priority="1050" stopIfTrue="1" operator="equal">
      <formula>""</formula>
    </cfRule>
    <cfRule type="cellIs" dxfId="735" priority="1051" stopIfTrue="1" operator="equal">
      <formula>O537</formula>
    </cfRule>
  </conditionalFormatting>
  <conditionalFormatting sqref="L537">
    <cfRule type="expression" dxfId="734" priority="1052" stopIfTrue="1">
      <formula>O537&gt;0</formula>
    </cfRule>
  </conditionalFormatting>
  <conditionalFormatting sqref="AG660:AG662">
    <cfRule type="expression" dxfId="733" priority="1031" stopIfTrue="1">
      <formula>AJ660&gt;0</formula>
    </cfRule>
  </conditionalFormatting>
  <conditionalFormatting sqref="N102">
    <cfRule type="cellIs" dxfId="732" priority="1045" stopIfTrue="1" operator="equal">
      <formula>""</formula>
    </cfRule>
    <cfRule type="cellIs" dxfId="731" priority="1046" stopIfTrue="1" operator="equal">
      <formula>O102</formula>
    </cfRule>
  </conditionalFormatting>
  <conditionalFormatting sqref="L102">
    <cfRule type="expression" dxfId="730" priority="1044" stopIfTrue="1">
      <formula>O102&gt;0</formula>
    </cfRule>
  </conditionalFormatting>
  <conditionalFormatting sqref="AI663">
    <cfRule type="cellIs" dxfId="729" priority="1026" stopIfTrue="1" operator="equal">
      <formula>""</formula>
    </cfRule>
    <cfRule type="cellIs" dxfId="728" priority="1027" stopIfTrue="1" operator="equal">
      <formula>AJ663</formula>
    </cfRule>
  </conditionalFormatting>
  <conditionalFormatting sqref="AB218">
    <cfRule type="cellIs" dxfId="727" priority="1037" stopIfTrue="1" operator="equal">
      <formula>""</formula>
    </cfRule>
    <cfRule type="cellIs" dxfId="726" priority="1038" stopIfTrue="1" operator="equal">
      <formula>AC218</formula>
    </cfRule>
  </conditionalFormatting>
  <conditionalFormatting sqref="AD218">
    <cfRule type="cellIs" dxfId="725" priority="1039" stopIfTrue="1" operator="notEqual">
      <formula>""</formula>
    </cfRule>
  </conditionalFormatting>
  <conditionalFormatting sqref="AC218">
    <cfRule type="cellIs" dxfId="724" priority="1034" stopIfTrue="1" operator="greaterThan">
      <formula>AB218</formula>
    </cfRule>
    <cfRule type="expression" dxfId="723" priority="1035" stopIfTrue="1">
      <formula>MOD(AC218,50)&gt;0</formula>
    </cfRule>
    <cfRule type="cellIs" dxfId="722" priority="1036" stopIfTrue="1" operator="between">
      <formula>1</formula>
      <formula>AB218-1</formula>
    </cfRule>
  </conditionalFormatting>
  <conditionalFormatting sqref="AI660:AI662">
    <cfRule type="cellIs" dxfId="721" priority="1029" stopIfTrue="1" operator="equal">
      <formula>""</formula>
    </cfRule>
    <cfRule type="cellIs" dxfId="720" priority="1030" stopIfTrue="1" operator="equal">
      <formula>AJ660</formula>
    </cfRule>
  </conditionalFormatting>
  <conditionalFormatting sqref="AG663">
    <cfRule type="expression" dxfId="719" priority="1028" stopIfTrue="1">
      <formula>AJ663&gt;0</formula>
    </cfRule>
  </conditionalFormatting>
  <conditionalFormatting sqref="AI664">
    <cfRule type="cellIs" dxfId="718" priority="1023" stopIfTrue="1" operator="equal">
      <formula>""</formula>
    </cfRule>
    <cfRule type="cellIs" dxfId="717" priority="1024" stopIfTrue="1" operator="equal">
      <formula>AJ664</formula>
    </cfRule>
  </conditionalFormatting>
  <conditionalFormatting sqref="AG664">
    <cfRule type="expression" dxfId="716" priority="1025" stopIfTrue="1">
      <formula>AJ664&gt;0</formula>
    </cfRule>
  </conditionalFormatting>
  <conditionalFormatting sqref="AP660:AP662">
    <cfRule type="cellIs" dxfId="715" priority="1020" stopIfTrue="1" operator="equal">
      <formula>""</formula>
    </cfRule>
    <cfRule type="cellIs" dxfId="714" priority="1021" stopIfTrue="1" operator="equal">
      <formula>AQ660</formula>
    </cfRule>
  </conditionalFormatting>
  <conditionalFormatting sqref="AN660:AN662">
    <cfRule type="expression" dxfId="713" priority="1022" stopIfTrue="1">
      <formula>AQ660&gt;0</formula>
    </cfRule>
  </conditionalFormatting>
  <conditionalFormatting sqref="AP663">
    <cfRule type="cellIs" dxfId="712" priority="1017" stopIfTrue="1" operator="equal">
      <formula>""</formula>
    </cfRule>
    <cfRule type="cellIs" dxfId="711" priority="1018" stopIfTrue="1" operator="equal">
      <formula>AQ663</formula>
    </cfRule>
  </conditionalFormatting>
  <conditionalFormatting sqref="AN663">
    <cfRule type="expression" dxfId="710" priority="1019" stopIfTrue="1">
      <formula>AQ663&gt;0</formula>
    </cfRule>
  </conditionalFormatting>
  <conditionalFormatting sqref="AP664">
    <cfRule type="cellIs" dxfId="709" priority="1014" stopIfTrue="1" operator="equal">
      <formula>""</formula>
    </cfRule>
    <cfRule type="cellIs" dxfId="708" priority="1015" stopIfTrue="1" operator="equal">
      <formula>AQ664</formula>
    </cfRule>
  </conditionalFormatting>
  <conditionalFormatting sqref="AN664">
    <cfRule type="expression" dxfId="707" priority="1016" stopIfTrue="1">
      <formula>AQ664&gt;0</formula>
    </cfRule>
  </conditionalFormatting>
  <conditionalFormatting sqref="N660:N662">
    <cfRule type="cellIs" dxfId="706" priority="1011" stopIfTrue="1" operator="equal">
      <formula>""</formula>
    </cfRule>
    <cfRule type="cellIs" dxfId="705" priority="1012" stopIfTrue="1" operator="equal">
      <formula>O660</formula>
    </cfRule>
  </conditionalFormatting>
  <conditionalFormatting sqref="L660:L662">
    <cfRule type="expression" dxfId="704" priority="1013" stopIfTrue="1">
      <formula>O660&gt;0</formula>
    </cfRule>
  </conditionalFormatting>
  <conditionalFormatting sqref="N663">
    <cfRule type="cellIs" dxfId="703" priority="1008" stopIfTrue="1" operator="equal">
      <formula>""</formula>
    </cfRule>
    <cfRule type="cellIs" dxfId="702" priority="1009" stopIfTrue="1" operator="equal">
      <formula>O663</formula>
    </cfRule>
  </conditionalFormatting>
  <conditionalFormatting sqref="L663">
    <cfRule type="expression" dxfId="701" priority="1010" stopIfTrue="1">
      <formula>O663&gt;0</formula>
    </cfRule>
  </conditionalFormatting>
  <conditionalFormatting sqref="N664">
    <cfRule type="cellIs" dxfId="700" priority="1005" stopIfTrue="1" operator="equal">
      <formula>""</formula>
    </cfRule>
    <cfRule type="cellIs" dxfId="699" priority="1006" stopIfTrue="1" operator="equal">
      <formula>O664</formula>
    </cfRule>
  </conditionalFormatting>
  <conditionalFormatting sqref="L664">
    <cfRule type="expression" dxfId="698" priority="1007" stopIfTrue="1">
      <formula>O664&gt;0</formula>
    </cfRule>
  </conditionalFormatting>
  <conditionalFormatting sqref="G660:G662">
    <cfRule type="cellIs" dxfId="697" priority="1002" stopIfTrue="1" operator="equal">
      <formula>""</formula>
    </cfRule>
    <cfRule type="cellIs" dxfId="696" priority="1003" stopIfTrue="1" operator="equal">
      <formula>H660</formula>
    </cfRule>
  </conditionalFormatting>
  <conditionalFormatting sqref="E660:E662">
    <cfRule type="expression" dxfId="695" priority="1004" stopIfTrue="1">
      <formula>H660&gt;0</formula>
    </cfRule>
  </conditionalFormatting>
  <conditionalFormatting sqref="G663">
    <cfRule type="cellIs" dxfId="694" priority="999" stopIfTrue="1" operator="equal">
      <formula>""</formula>
    </cfRule>
    <cfRule type="cellIs" dxfId="693" priority="1000" stopIfTrue="1" operator="equal">
      <formula>H663</formula>
    </cfRule>
  </conditionalFormatting>
  <conditionalFormatting sqref="E663">
    <cfRule type="expression" dxfId="692" priority="1001" stopIfTrue="1">
      <formula>H663&gt;0</formula>
    </cfRule>
  </conditionalFormatting>
  <conditionalFormatting sqref="G664">
    <cfRule type="cellIs" dxfId="691" priority="996" stopIfTrue="1" operator="equal">
      <formula>""</formula>
    </cfRule>
    <cfRule type="cellIs" dxfId="690" priority="997" stopIfTrue="1" operator="equal">
      <formula>H664</formula>
    </cfRule>
  </conditionalFormatting>
  <conditionalFormatting sqref="E664">
    <cfRule type="expression" dxfId="689" priority="998" stopIfTrue="1">
      <formula>H664&gt;0</formula>
    </cfRule>
  </conditionalFormatting>
  <conditionalFormatting sqref="U661:U663">
    <cfRule type="cellIs" dxfId="688" priority="993" stopIfTrue="1" operator="equal">
      <formula>""</formula>
    </cfRule>
    <cfRule type="cellIs" dxfId="687" priority="994" stopIfTrue="1" operator="equal">
      <formula>V661</formula>
    </cfRule>
  </conditionalFormatting>
  <conditionalFormatting sqref="S661:S663">
    <cfRule type="expression" dxfId="686" priority="995" stopIfTrue="1">
      <formula>V661&gt;0</formula>
    </cfRule>
  </conditionalFormatting>
  <conditionalFormatting sqref="U664">
    <cfRule type="cellIs" dxfId="685" priority="990" stopIfTrue="1" operator="equal">
      <formula>""</formula>
    </cfRule>
    <cfRule type="cellIs" dxfId="684" priority="991" stopIfTrue="1" operator="equal">
      <formula>V664</formula>
    </cfRule>
  </conditionalFormatting>
  <conditionalFormatting sqref="S664">
    <cfRule type="expression" dxfId="683" priority="992" stopIfTrue="1">
      <formula>V664&gt;0</formula>
    </cfRule>
  </conditionalFormatting>
  <conditionalFormatting sqref="U665">
    <cfRule type="cellIs" dxfId="682" priority="987" stopIfTrue="1" operator="equal">
      <formula>""</formula>
    </cfRule>
    <cfRule type="cellIs" dxfId="681" priority="988" stopIfTrue="1" operator="equal">
      <formula>V665</formula>
    </cfRule>
  </conditionalFormatting>
  <conditionalFormatting sqref="S665">
    <cfRule type="expression" dxfId="680" priority="989" stopIfTrue="1">
      <formula>V665&gt;0</formula>
    </cfRule>
  </conditionalFormatting>
  <conditionalFormatting sqref="AB145">
    <cfRule type="cellIs" dxfId="679" priority="984" stopIfTrue="1" operator="equal">
      <formula>""</formula>
    </cfRule>
    <cfRule type="cellIs" dxfId="678" priority="985" stopIfTrue="1" operator="equal">
      <formula>AC145</formula>
    </cfRule>
  </conditionalFormatting>
  <conditionalFormatting sqref="Z145">
    <cfRule type="expression" dxfId="677" priority="986" stopIfTrue="1">
      <formula>AC145&gt;0</formula>
    </cfRule>
  </conditionalFormatting>
  <conditionalFormatting sqref="Z349">
    <cfRule type="expression" dxfId="676" priority="983" stopIfTrue="1">
      <formula>AC349&gt;0</formula>
    </cfRule>
  </conditionalFormatting>
  <conditionalFormatting sqref="AB349">
    <cfRule type="cellIs" dxfId="675" priority="981" stopIfTrue="1" operator="equal">
      <formula>""</formula>
    </cfRule>
    <cfRule type="cellIs" dxfId="674" priority="982" stopIfTrue="1" operator="equal">
      <formula>AC349</formula>
    </cfRule>
  </conditionalFormatting>
  <conditionalFormatting sqref="E16">
    <cfRule type="expression" dxfId="673" priority="980" stopIfTrue="1">
      <formula>H16&gt;0</formula>
    </cfRule>
  </conditionalFormatting>
  <conditionalFormatting sqref="G16">
    <cfRule type="cellIs" dxfId="672" priority="978" stopIfTrue="1" operator="equal">
      <formula>""</formula>
    </cfRule>
    <cfRule type="cellIs" dxfId="671" priority="979" stopIfTrue="1" operator="equal">
      <formula>H16</formula>
    </cfRule>
  </conditionalFormatting>
  <conditionalFormatting sqref="G15">
    <cfRule type="cellIs" dxfId="670" priority="974" stopIfTrue="1" operator="equal">
      <formula>""</formula>
    </cfRule>
    <cfRule type="cellIs" dxfId="669" priority="975" stopIfTrue="1" operator="equal">
      <formula>H15</formula>
    </cfRule>
  </conditionalFormatting>
  <conditionalFormatting sqref="I15">
    <cfRule type="cellIs" dxfId="668" priority="976" stopIfTrue="1" operator="notEqual">
      <formula>""</formula>
    </cfRule>
  </conditionalFormatting>
  <conditionalFormatting sqref="H15">
    <cfRule type="cellIs" dxfId="667" priority="971" stopIfTrue="1" operator="greaterThan">
      <formula>G15</formula>
    </cfRule>
    <cfRule type="expression" dxfId="666" priority="972" stopIfTrue="1">
      <formula>MOD(H15,50)&gt;0</formula>
    </cfRule>
    <cfRule type="cellIs" dxfId="665" priority="973" stopIfTrue="1" operator="between">
      <formula>1</formula>
      <formula>G15-1</formula>
    </cfRule>
  </conditionalFormatting>
  <conditionalFormatting sqref="E15">
    <cfRule type="expression" dxfId="664" priority="977" stopIfTrue="1">
      <formula>H15&gt;0</formula>
    </cfRule>
  </conditionalFormatting>
  <conditionalFormatting sqref="G14">
    <cfRule type="cellIs" dxfId="663" priority="967" stopIfTrue="1" operator="equal">
      <formula>""</formula>
    </cfRule>
    <cfRule type="cellIs" dxfId="662" priority="968" stopIfTrue="1" operator="equal">
      <formula>H14</formula>
    </cfRule>
  </conditionalFormatting>
  <conditionalFormatting sqref="I14">
    <cfRule type="cellIs" dxfId="661" priority="969" stopIfTrue="1" operator="notEqual">
      <formula>""</formula>
    </cfRule>
  </conditionalFormatting>
  <conditionalFormatting sqref="H14">
    <cfRule type="cellIs" dxfId="660" priority="964" stopIfTrue="1" operator="greaterThan">
      <formula>G14</formula>
    </cfRule>
    <cfRule type="expression" dxfId="659" priority="965" stopIfTrue="1">
      <formula>MOD(H14,50)&gt;0</formula>
    </cfRule>
    <cfRule type="cellIs" dxfId="658" priority="966" stopIfTrue="1" operator="between">
      <formula>1</formula>
      <formula>G14-1</formula>
    </cfRule>
  </conditionalFormatting>
  <conditionalFormatting sqref="E14">
    <cfRule type="expression" dxfId="657" priority="970" stopIfTrue="1">
      <formula>H14&gt;0</formula>
    </cfRule>
  </conditionalFormatting>
  <conditionalFormatting sqref="G13">
    <cfRule type="cellIs" dxfId="656" priority="960" stopIfTrue="1" operator="equal">
      <formula>""</formula>
    </cfRule>
    <cfRule type="cellIs" dxfId="655" priority="961" stopIfTrue="1" operator="equal">
      <formula>H13</formula>
    </cfRule>
  </conditionalFormatting>
  <conditionalFormatting sqref="I13">
    <cfRule type="cellIs" dxfId="654" priority="962" stopIfTrue="1" operator="notEqual">
      <formula>""</formula>
    </cfRule>
  </conditionalFormatting>
  <conditionalFormatting sqref="H13">
    <cfRule type="cellIs" dxfId="653" priority="957" stopIfTrue="1" operator="greaterThan">
      <formula>G13</formula>
    </cfRule>
    <cfRule type="expression" dxfId="652" priority="958" stopIfTrue="1">
      <formula>MOD(H13,50)&gt;0</formula>
    </cfRule>
    <cfRule type="cellIs" dxfId="651" priority="959" stopIfTrue="1" operator="between">
      <formula>1</formula>
      <formula>G13-1</formula>
    </cfRule>
  </conditionalFormatting>
  <conditionalFormatting sqref="E13">
    <cfRule type="expression" dxfId="650" priority="963" stopIfTrue="1">
      <formula>H13&gt;0</formula>
    </cfRule>
  </conditionalFormatting>
  <conditionalFormatting sqref="E12">
    <cfRule type="expression" dxfId="649" priority="956" stopIfTrue="1">
      <formula>H12&gt;0</formula>
    </cfRule>
  </conditionalFormatting>
  <conditionalFormatting sqref="G11">
    <cfRule type="cellIs" dxfId="648" priority="946" stopIfTrue="1" operator="equal">
      <formula>""</formula>
    </cfRule>
    <cfRule type="cellIs" dxfId="647" priority="947" stopIfTrue="1" operator="equal">
      <formula>H11</formula>
    </cfRule>
  </conditionalFormatting>
  <conditionalFormatting sqref="I11">
    <cfRule type="cellIs" dxfId="646" priority="948" stopIfTrue="1" operator="notEqual">
      <formula>""</formula>
    </cfRule>
  </conditionalFormatting>
  <conditionalFormatting sqref="H11">
    <cfRule type="cellIs" dxfId="645" priority="943" stopIfTrue="1" operator="greaterThan">
      <formula>G11</formula>
    </cfRule>
    <cfRule type="expression" dxfId="644" priority="944" stopIfTrue="1">
      <formula>MOD(H11,50)&gt;0</formula>
    </cfRule>
    <cfRule type="cellIs" dxfId="643" priority="945" stopIfTrue="1" operator="between">
      <formula>1</formula>
      <formula>G11-1</formula>
    </cfRule>
  </conditionalFormatting>
  <conditionalFormatting sqref="E11">
    <cfRule type="expression" dxfId="642" priority="949" stopIfTrue="1">
      <formula>H11&gt;0</formula>
    </cfRule>
  </conditionalFormatting>
  <conditionalFormatting sqref="G9">
    <cfRule type="cellIs" dxfId="641" priority="939" stopIfTrue="1" operator="equal">
      <formula>""</formula>
    </cfRule>
    <cfRule type="cellIs" dxfId="640" priority="940" stopIfTrue="1" operator="equal">
      <formula>H9</formula>
    </cfRule>
  </conditionalFormatting>
  <conditionalFormatting sqref="I9">
    <cfRule type="cellIs" dxfId="639" priority="941" stopIfTrue="1" operator="notEqual">
      <formula>""</formula>
    </cfRule>
  </conditionalFormatting>
  <conditionalFormatting sqref="H9">
    <cfRule type="cellIs" dxfId="638" priority="936" stopIfTrue="1" operator="greaterThan">
      <formula>G9</formula>
    </cfRule>
    <cfRule type="expression" dxfId="637" priority="937" stopIfTrue="1">
      <formula>MOD(H9,50)&gt;0</formula>
    </cfRule>
    <cfRule type="cellIs" dxfId="636" priority="938" stopIfTrue="1" operator="between">
      <formula>1</formula>
      <formula>G9-1</formula>
    </cfRule>
  </conditionalFormatting>
  <conditionalFormatting sqref="E9">
    <cfRule type="expression" dxfId="635" priority="942" stopIfTrue="1">
      <formula>H9&gt;0</formula>
    </cfRule>
  </conditionalFormatting>
  <conditionalFormatting sqref="O7:O8">
    <cfRule type="cellIs" dxfId="634" priority="932" stopIfTrue="1" operator="greaterThan">
      <formula>N7</formula>
    </cfRule>
    <cfRule type="expression" dxfId="633" priority="933" stopIfTrue="1">
      <formula>MOD(O7,50)&gt;0</formula>
    </cfRule>
    <cfRule type="cellIs" dxfId="632" priority="934" stopIfTrue="1" operator="between">
      <formula>1</formula>
      <formula>N7-1</formula>
    </cfRule>
  </conditionalFormatting>
  <conditionalFormatting sqref="N7:N8">
    <cfRule type="cellIs" dxfId="631" priority="930" stopIfTrue="1" operator="equal">
      <formula>""</formula>
    </cfRule>
    <cfRule type="cellIs" dxfId="630" priority="931" stopIfTrue="1" operator="equal">
      <formula>O7</formula>
    </cfRule>
  </conditionalFormatting>
  <conditionalFormatting sqref="P7:P8">
    <cfRule type="cellIs" dxfId="629" priority="929" stopIfTrue="1" operator="notEqual">
      <formula>""</formula>
    </cfRule>
  </conditionalFormatting>
  <conditionalFormatting sqref="N140:N141">
    <cfRule type="cellIs" dxfId="628" priority="885" stopIfTrue="1" operator="equal">
      <formula>""</formula>
    </cfRule>
    <cfRule type="cellIs" dxfId="627" priority="886" stopIfTrue="1" operator="equal">
      <formula>O140</formula>
    </cfRule>
  </conditionalFormatting>
  <conditionalFormatting sqref="L134:L137">
    <cfRule type="expression" dxfId="626" priority="884" stopIfTrue="1">
      <formula>O134&gt;0</formula>
    </cfRule>
  </conditionalFormatting>
  <conditionalFormatting sqref="N134:N137">
    <cfRule type="cellIs" dxfId="625" priority="882" stopIfTrue="1" operator="equal">
      <formula>""</formula>
    </cfRule>
    <cfRule type="cellIs" dxfId="624" priority="883" stopIfTrue="1" operator="equal">
      <formula>O134</formula>
    </cfRule>
  </conditionalFormatting>
  <conditionalFormatting sqref="N145">
    <cfRule type="cellIs" dxfId="623" priority="879" stopIfTrue="1" operator="equal">
      <formula>""</formula>
    </cfRule>
    <cfRule type="cellIs" dxfId="622" priority="880" stopIfTrue="1" operator="equal">
      <formula>O145</formula>
    </cfRule>
  </conditionalFormatting>
  <conditionalFormatting sqref="L145">
    <cfRule type="expression" dxfId="621" priority="881" stopIfTrue="1">
      <formula>O145&gt;0</formula>
    </cfRule>
  </conditionalFormatting>
  <conditionalFormatting sqref="N144">
    <cfRule type="cellIs" dxfId="620" priority="876" stopIfTrue="1" operator="equal">
      <formula>""</formula>
    </cfRule>
    <cfRule type="cellIs" dxfId="619" priority="877" stopIfTrue="1" operator="equal">
      <formula>O144</formula>
    </cfRule>
  </conditionalFormatting>
  <conditionalFormatting sqref="L144">
    <cfRule type="expression" dxfId="618" priority="878" stopIfTrue="1">
      <formula>O144&gt;0</formula>
    </cfRule>
  </conditionalFormatting>
  <conditionalFormatting sqref="N143">
    <cfRule type="cellIs" dxfId="617" priority="873" stopIfTrue="1" operator="equal">
      <formula>""</formula>
    </cfRule>
    <cfRule type="cellIs" dxfId="616" priority="874" stopIfTrue="1" operator="equal">
      <formula>O143</formula>
    </cfRule>
  </conditionalFormatting>
  <conditionalFormatting sqref="L143">
    <cfRule type="expression" dxfId="615" priority="875" stopIfTrue="1">
      <formula>O143&gt;0</formula>
    </cfRule>
  </conditionalFormatting>
  <conditionalFormatting sqref="N142">
    <cfRule type="cellIs" dxfId="614" priority="871" stopIfTrue="1" operator="equal">
      <formula>""</formula>
    </cfRule>
    <cfRule type="cellIs" dxfId="613" priority="872" stopIfTrue="1" operator="equal">
      <formula>O142</formula>
    </cfRule>
  </conditionalFormatting>
  <conditionalFormatting sqref="L141">
    <cfRule type="expression" dxfId="612" priority="870" stopIfTrue="1">
      <formula>O141&gt;0</formula>
    </cfRule>
  </conditionalFormatting>
  <conditionalFormatting sqref="L140">
    <cfRule type="expression" dxfId="611" priority="869" stopIfTrue="1">
      <formula>O140&gt;0</formula>
    </cfRule>
  </conditionalFormatting>
  <conditionalFormatting sqref="L142">
    <cfRule type="expression" dxfId="610" priority="868" stopIfTrue="1">
      <formula>O142&gt;0</formula>
    </cfRule>
  </conditionalFormatting>
  <conditionalFormatting sqref="N139">
    <cfRule type="cellIs" dxfId="609" priority="865" stopIfTrue="1" operator="equal">
      <formula>""</formula>
    </cfRule>
    <cfRule type="cellIs" dxfId="608" priority="866" stopIfTrue="1" operator="equal">
      <formula>O139</formula>
    </cfRule>
  </conditionalFormatting>
  <conditionalFormatting sqref="L139">
    <cfRule type="expression" dxfId="607" priority="867" stopIfTrue="1">
      <formula>O139&gt;0</formula>
    </cfRule>
  </conditionalFormatting>
  <conditionalFormatting sqref="N138">
    <cfRule type="cellIs" dxfId="606" priority="862" stopIfTrue="1" operator="equal">
      <formula>""</formula>
    </cfRule>
    <cfRule type="cellIs" dxfId="605" priority="863" stopIfTrue="1" operator="equal">
      <formula>O138</formula>
    </cfRule>
  </conditionalFormatting>
  <conditionalFormatting sqref="L138">
    <cfRule type="expression" dxfId="604" priority="864" stopIfTrue="1">
      <formula>O138&gt;0</formula>
    </cfRule>
  </conditionalFormatting>
  <conditionalFormatting sqref="AI348">
    <cfRule type="cellIs" dxfId="603" priority="857" stopIfTrue="1" operator="equal">
      <formula>""</formula>
    </cfRule>
    <cfRule type="cellIs" dxfId="602" priority="858" stopIfTrue="1" operator="equal">
      <formula>AJ348</formula>
    </cfRule>
  </conditionalFormatting>
  <conditionalFormatting sqref="AG348">
    <cfRule type="expression" dxfId="601" priority="859" stopIfTrue="1">
      <formula>AJ348&gt;0</formula>
    </cfRule>
  </conditionalFormatting>
  <conditionalFormatting sqref="AP349">
    <cfRule type="cellIs" dxfId="600" priority="854" stopIfTrue="1" operator="equal">
      <formula>""</formula>
    </cfRule>
    <cfRule type="cellIs" dxfId="599" priority="855" stopIfTrue="1" operator="equal">
      <formula>AQ349</formula>
    </cfRule>
  </conditionalFormatting>
  <conditionalFormatting sqref="AN349">
    <cfRule type="expression" dxfId="598" priority="856" stopIfTrue="1">
      <formula>AQ349&gt;0</formula>
    </cfRule>
  </conditionalFormatting>
  <conditionalFormatting sqref="AB10">
    <cfRule type="cellIs" dxfId="597" priority="850" stopIfTrue="1" operator="equal">
      <formula>""</formula>
    </cfRule>
    <cfRule type="cellIs" dxfId="596" priority="851" stopIfTrue="1" operator="equal">
      <formula>AC10</formula>
    </cfRule>
  </conditionalFormatting>
  <conditionalFormatting sqref="AD10">
    <cfRule type="cellIs" dxfId="595" priority="852" stopIfTrue="1" operator="notEqual">
      <formula>""</formula>
    </cfRule>
  </conditionalFormatting>
  <conditionalFormatting sqref="AC10">
    <cfRule type="cellIs" dxfId="594" priority="847" stopIfTrue="1" operator="greaterThan">
      <formula>AB10</formula>
    </cfRule>
    <cfRule type="expression" dxfId="593" priority="848" stopIfTrue="1">
      <formula>MOD(AC10,50)&gt;0</formula>
    </cfRule>
    <cfRule type="cellIs" dxfId="592" priority="849" stopIfTrue="1" operator="between">
      <formula>1</formula>
      <formula>AB10-1</formula>
    </cfRule>
  </conditionalFormatting>
  <conditionalFormatting sqref="AB327">
    <cfRule type="cellIs" dxfId="591" priority="839" stopIfTrue="1" operator="equal">
      <formula>""</formula>
    </cfRule>
    <cfRule type="cellIs" dxfId="590" priority="840" stopIfTrue="1" operator="equal">
      <formula>AC327</formula>
    </cfRule>
  </conditionalFormatting>
  <conditionalFormatting sqref="AD327">
    <cfRule type="cellIs" dxfId="589" priority="841" stopIfTrue="1" operator="notEqual">
      <formula>""</formula>
    </cfRule>
  </conditionalFormatting>
  <conditionalFormatting sqref="AC327">
    <cfRule type="cellIs" dxfId="588" priority="836" stopIfTrue="1" operator="greaterThan">
      <formula>AB327</formula>
    </cfRule>
    <cfRule type="expression" dxfId="587" priority="837" stopIfTrue="1">
      <formula>MOD(AC327,50)&gt;0</formula>
    </cfRule>
    <cfRule type="cellIs" dxfId="586" priority="838" stopIfTrue="1" operator="between">
      <formula>1</formula>
      <formula>AB327-1</formula>
    </cfRule>
  </conditionalFormatting>
  <conditionalFormatting sqref="Z327">
    <cfRule type="expression" dxfId="585" priority="842" stopIfTrue="1">
      <formula>AC327&gt;0</formula>
    </cfRule>
  </conditionalFormatting>
  <conditionalFormatting sqref="AB328">
    <cfRule type="cellIs" dxfId="584" priority="833" stopIfTrue="1" operator="equal">
      <formula>""</formula>
    </cfRule>
    <cfRule type="cellIs" dxfId="583" priority="834" stopIfTrue="1" operator="equal">
      <formula>AC328</formula>
    </cfRule>
  </conditionalFormatting>
  <conditionalFormatting sqref="Z328">
    <cfRule type="expression" dxfId="582" priority="835" stopIfTrue="1">
      <formula>AC328&gt;0</formula>
    </cfRule>
  </conditionalFormatting>
  <conditionalFormatting sqref="AB367">
    <cfRule type="cellIs" dxfId="581" priority="830" stopIfTrue="1" operator="equal">
      <formula>""</formula>
    </cfRule>
    <cfRule type="cellIs" dxfId="580" priority="831" stopIfTrue="1" operator="equal">
      <formula>AC367</formula>
    </cfRule>
  </conditionalFormatting>
  <conditionalFormatting sqref="Z367">
    <cfRule type="expression" dxfId="579" priority="832" stopIfTrue="1">
      <formula>AC367&gt;0</formula>
    </cfRule>
  </conditionalFormatting>
  <conditionalFormatting sqref="G362:G366">
    <cfRule type="cellIs" dxfId="578" priority="827" stopIfTrue="1" operator="equal">
      <formula>""</formula>
    </cfRule>
    <cfRule type="cellIs" dxfId="577" priority="828" stopIfTrue="1" operator="equal">
      <formula>H362</formula>
    </cfRule>
  </conditionalFormatting>
  <conditionalFormatting sqref="E362:E366">
    <cfRule type="expression" dxfId="576" priority="829" stopIfTrue="1">
      <formula>H362&gt;0</formula>
    </cfRule>
  </conditionalFormatting>
  <conditionalFormatting sqref="G367">
    <cfRule type="cellIs" dxfId="575" priority="824" stopIfTrue="1" operator="equal">
      <formula>""</formula>
    </cfRule>
    <cfRule type="cellIs" dxfId="574" priority="825" stopIfTrue="1" operator="equal">
      <formula>H367</formula>
    </cfRule>
  </conditionalFormatting>
  <conditionalFormatting sqref="E367">
    <cfRule type="expression" dxfId="573" priority="826" stopIfTrue="1">
      <formula>H367&gt;0</formula>
    </cfRule>
  </conditionalFormatting>
  <conditionalFormatting sqref="N362:N366">
    <cfRule type="cellIs" dxfId="572" priority="821" stopIfTrue="1" operator="equal">
      <formula>""</formula>
    </cfRule>
    <cfRule type="cellIs" dxfId="571" priority="822" stopIfTrue="1" operator="equal">
      <formula>O362</formula>
    </cfRule>
  </conditionalFormatting>
  <conditionalFormatting sqref="L362:L366">
    <cfRule type="expression" dxfId="570" priority="823" stopIfTrue="1">
      <formula>O362&gt;0</formula>
    </cfRule>
  </conditionalFormatting>
  <conditionalFormatting sqref="N367">
    <cfRule type="cellIs" dxfId="569" priority="818" stopIfTrue="1" operator="equal">
      <formula>""</formula>
    </cfRule>
    <cfRule type="cellIs" dxfId="568" priority="819" stopIfTrue="1" operator="equal">
      <formula>O367</formula>
    </cfRule>
  </conditionalFormatting>
  <conditionalFormatting sqref="L367">
    <cfRule type="expression" dxfId="567" priority="820" stopIfTrue="1">
      <formula>O367&gt;0</formula>
    </cfRule>
  </conditionalFormatting>
  <conditionalFormatting sqref="AP362:AP366">
    <cfRule type="cellIs" dxfId="566" priority="815" stopIfTrue="1" operator="equal">
      <formula>""</formula>
    </cfRule>
    <cfRule type="cellIs" dxfId="565" priority="816" stopIfTrue="1" operator="equal">
      <formula>AQ362</formula>
    </cfRule>
  </conditionalFormatting>
  <conditionalFormatting sqref="AN362:AN366">
    <cfRule type="expression" dxfId="564" priority="817" stopIfTrue="1">
      <formula>AQ362&gt;0</formula>
    </cfRule>
  </conditionalFormatting>
  <conditionalFormatting sqref="AP367">
    <cfRule type="cellIs" dxfId="563" priority="812" stopIfTrue="1" operator="equal">
      <formula>""</formula>
    </cfRule>
    <cfRule type="cellIs" dxfId="562" priority="813" stopIfTrue="1" operator="equal">
      <formula>AQ367</formula>
    </cfRule>
  </conditionalFormatting>
  <conditionalFormatting sqref="AN367">
    <cfRule type="expression" dxfId="561" priority="814" stopIfTrue="1">
      <formula>AQ367&gt;0</formula>
    </cfRule>
  </conditionalFormatting>
  <conditionalFormatting sqref="AI362">
    <cfRule type="cellIs" dxfId="560" priority="809" stopIfTrue="1" operator="equal">
      <formula>""</formula>
    </cfRule>
    <cfRule type="cellIs" dxfId="559" priority="810" stopIfTrue="1" operator="equal">
      <formula>AJ362</formula>
    </cfRule>
  </conditionalFormatting>
  <conditionalFormatting sqref="AG362">
    <cfRule type="expression" dxfId="558" priority="811" stopIfTrue="1">
      <formula>AJ362&gt;0</formula>
    </cfRule>
  </conditionalFormatting>
  <conditionalFormatting sqref="AI364:AI366">
    <cfRule type="cellIs" dxfId="557" priority="806" stopIfTrue="1" operator="equal">
      <formula>""</formula>
    </cfRule>
    <cfRule type="cellIs" dxfId="556" priority="807" stopIfTrue="1" operator="equal">
      <formula>AJ364</formula>
    </cfRule>
  </conditionalFormatting>
  <conditionalFormatting sqref="AG364:AG366">
    <cfRule type="expression" dxfId="555" priority="808" stopIfTrue="1">
      <formula>AJ364&gt;0</formula>
    </cfRule>
  </conditionalFormatting>
  <conditionalFormatting sqref="AI367">
    <cfRule type="cellIs" dxfId="554" priority="803" stopIfTrue="1" operator="equal">
      <formula>""</formula>
    </cfRule>
    <cfRule type="cellIs" dxfId="553" priority="804" stopIfTrue="1" operator="equal">
      <formula>AJ367</formula>
    </cfRule>
  </conditionalFormatting>
  <conditionalFormatting sqref="AG367">
    <cfRule type="expression" dxfId="552" priority="805" stopIfTrue="1">
      <formula>AJ367&gt;0</formula>
    </cfRule>
  </conditionalFormatting>
  <conditionalFormatting sqref="AB534">
    <cfRule type="cellIs" dxfId="551" priority="800" stopIfTrue="1" operator="equal">
      <formula>""</formula>
    </cfRule>
    <cfRule type="cellIs" dxfId="550" priority="801" stopIfTrue="1" operator="equal">
      <formula>AC534</formula>
    </cfRule>
  </conditionalFormatting>
  <conditionalFormatting sqref="AC534">
    <cfRule type="cellIs" dxfId="549" priority="797" stopIfTrue="1" operator="greaterThan">
      <formula>AB534</formula>
    </cfRule>
    <cfRule type="expression" dxfId="548" priority="798" stopIfTrue="1">
      <formula>MOD(AC534,50)&gt;0</formula>
    </cfRule>
    <cfRule type="cellIs" dxfId="547" priority="799" stopIfTrue="1" operator="between">
      <formula>1</formula>
      <formula>AB534-1</formula>
    </cfRule>
  </conditionalFormatting>
  <conditionalFormatting sqref="Z534">
    <cfRule type="expression" dxfId="546" priority="802" stopIfTrue="1">
      <formula>AC534&gt;0</formula>
    </cfRule>
  </conditionalFormatting>
  <conditionalFormatting sqref="AD534">
    <cfRule type="cellIs" dxfId="545" priority="796" stopIfTrue="1" operator="notEqual">
      <formula>""</formula>
    </cfRule>
  </conditionalFormatting>
  <conditionalFormatting sqref="AB535">
    <cfRule type="cellIs" dxfId="544" priority="793" stopIfTrue="1" operator="equal">
      <formula>""</formula>
    </cfRule>
    <cfRule type="cellIs" dxfId="543" priority="794" stopIfTrue="1" operator="equal">
      <formula>AC535</formula>
    </cfRule>
  </conditionalFormatting>
  <conditionalFormatting sqref="AC535">
    <cfRule type="cellIs" dxfId="542" priority="790" stopIfTrue="1" operator="greaterThan">
      <formula>AB535</formula>
    </cfRule>
    <cfRule type="expression" dxfId="541" priority="791" stopIfTrue="1">
      <formula>MOD(AC535,50)&gt;0</formula>
    </cfRule>
    <cfRule type="cellIs" dxfId="540" priority="792" stopIfTrue="1" operator="between">
      <formula>1</formula>
      <formula>AB535-1</formula>
    </cfRule>
  </conditionalFormatting>
  <conditionalFormatting sqref="Z535">
    <cfRule type="expression" dxfId="539" priority="795" stopIfTrue="1">
      <formula>AC535&gt;0</formula>
    </cfRule>
  </conditionalFormatting>
  <conditionalFormatting sqref="AD535">
    <cfRule type="cellIs" dxfId="538" priority="789" stopIfTrue="1" operator="notEqual">
      <formula>""</formula>
    </cfRule>
  </conditionalFormatting>
  <conditionalFormatting sqref="AB536">
    <cfRule type="cellIs" dxfId="537" priority="786" stopIfTrue="1" operator="equal">
      <formula>""</formula>
    </cfRule>
    <cfRule type="cellIs" dxfId="536" priority="787" stopIfTrue="1" operator="equal">
      <formula>AC536</formula>
    </cfRule>
  </conditionalFormatting>
  <conditionalFormatting sqref="AC536">
    <cfRule type="cellIs" dxfId="535" priority="783" stopIfTrue="1" operator="greaterThan">
      <formula>AB536</formula>
    </cfRule>
    <cfRule type="expression" dxfId="534" priority="784" stopIfTrue="1">
      <formula>MOD(AC536,50)&gt;0</formula>
    </cfRule>
    <cfRule type="cellIs" dxfId="533" priority="785" stopIfTrue="1" operator="between">
      <formula>1</formula>
      <formula>AB536-1</formula>
    </cfRule>
  </conditionalFormatting>
  <conditionalFormatting sqref="Z536">
    <cfRule type="expression" dxfId="532" priority="788" stopIfTrue="1">
      <formula>AC536&gt;0</formula>
    </cfRule>
  </conditionalFormatting>
  <conditionalFormatting sqref="AD536">
    <cfRule type="cellIs" dxfId="531" priority="782" stopIfTrue="1" operator="notEqual">
      <formula>""</formula>
    </cfRule>
  </conditionalFormatting>
  <conditionalFormatting sqref="AB537">
    <cfRule type="cellIs" dxfId="530" priority="779" stopIfTrue="1" operator="equal">
      <formula>""</formula>
    </cfRule>
    <cfRule type="cellIs" dxfId="529" priority="780" stopIfTrue="1" operator="equal">
      <formula>AC537</formula>
    </cfRule>
  </conditionalFormatting>
  <conditionalFormatting sqref="Z537">
    <cfRule type="expression" dxfId="528" priority="781" stopIfTrue="1">
      <formula>AC537&gt;0</formula>
    </cfRule>
  </conditionalFormatting>
  <conditionalFormatting sqref="AB661">
    <cfRule type="cellIs" dxfId="527" priority="775" stopIfTrue="1" operator="equal">
      <formula>""</formula>
    </cfRule>
    <cfRule type="cellIs" dxfId="526" priority="776" stopIfTrue="1" operator="equal">
      <formula>AC661</formula>
    </cfRule>
  </conditionalFormatting>
  <conditionalFormatting sqref="AD661">
    <cfRule type="cellIs" dxfId="525" priority="777" stopIfTrue="1" operator="notEqual">
      <formula>""</formula>
    </cfRule>
  </conditionalFormatting>
  <conditionalFormatting sqref="AC661">
    <cfRule type="cellIs" dxfId="524" priority="772" stopIfTrue="1" operator="greaterThan">
      <formula>AB661</formula>
    </cfRule>
    <cfRule type="expression" dxfId="523" priority="773" stopIfTrue="1">
      <formula>MOD(AC661,50)&gt;0</formula>
    </cfRule>
    <cfRule type="cellIs" dxfId="522" priority="774" stopIfTrue="1" operator="between">
      <formula>1</formula>
      <formula>AB661-1</formula>
    </cfRule>
  </conditionalFormatting>
  <conditionalFormatting sqref="Z661">
    <cfRule type="expression" dxfId="521" priority="778" stopIfTrue="1">
      <formula>AC661&gt;0</formula>
    </cfRule>
  </conditionalFormatting>
  <conditionalFormatting sqref="AB662">
    <cfRule type="cellIs" dxfId="520" priority="768" stopIfTrue="1" operator="equal">
      <formula>""</formula>
    </cfRule>
    <cfRule type="cellIs" dxfId="519" priority="769" stopIfTrue="1" operator="equal">
      <formula>AC662</formula>
    </cfRule>
  </conditionalFormatting>
  <conditionalFormatting sqref="AD662">
    <cfRule type="cellIs" dxfId="518" priority="770" stopIfTrue="1" operator="notEqual">
      <formula>""</formula>
    </cfRule>
  </conditionalFormatting>
  <conditionalFormatting sqref="AC662">
    <cfRule type="cellIs" dxfId="517" priority="765" stopIfTrue="1" operator="greaterThan">
      <formula>AB662</formula>
    </cfRule>
    <cfRule type="expression" dxfId="516" priority="766" stopIfTrue="1">
      <formula>MOD(AC662,50)&gt;0</formula>
    </cfRule>
    <cfRule type="cellIs" dxfId="515" priority="767" stopIfTrue="1" operator="between">
      <formula>1</formula>
      <formula>AB662-1</formula>
    </cfRule>
  </conditionalFormatting>
  <conditionalFormatting sqref="Z662">
    <cfRule type="expression" dxfId="514" priority="771" stopIfTrue="1">
      <formula>AC662&gt;0</formula>
    </cfRule>
  </conditionalFormatting>
  <conditionalFormatting sqref="AB663">
    <cfRule type="cellIs" dxfId="513" priority="762" stopIfTrue="1" operator="equal">
      <formula>""</formula>
    </cfRule>
    <cfRule type="cellIs" dxfId="512" priority="763" stopIfTrue="1" operator="equal">
      <formula>AC663</formula>
    </cfRule>
  </conditionalFormatting>
  <conditionalFormatting sqref="AC663">
    <cfRule type="cellIs" dxfId="511" priority="759" stopIfTrue="1" operator="greaterThan">
      <formula>AB663</formula>
    </cfRule>
    <cfRule type="expression" dxfId="510" priority="760" stopIfTrue="1">
      <formula>MOD(AC663,50)&gt;0</formula>
    </cfRule>
    <cfRule type="cellIs" dxfId="509" priority="761" stopIfTrue="1" operator="between">
      <formula>1</formula>
      <formula>AB663-1</formula>
    </cfRule>
  </conditionalFormatting>
  <conditionalFormatting sqref="Z663">
    <cfRule type="expression" dxfId="508" priority="764" stopIfTrue="1">
      <formula>AC663&gt;0</formula>
    </cfRule>
  </conditionalFormatting>
  <conditionalFormatting sqref="AD663">
    <cfRule type="cellIs" dxfId="507" priority="758" stopIfTrue="1" operator="notEqual">
      <formula>""</formula>
    </cfRule>
  </conditionalFormatting>
  <conditionalFormatting sqref="AB664">
    <cfRule type="cellIs" dxfId="506" priority="755" stopIfTrue="1" operator="equal">
      <formula>""</formula>
    </cfRule>
    <cfRule type="cellIs" dxfId="505" priority="756" stopIfTrue="1" operator="equal">
      <formula>AC664</formula>
    </cfRule>
  </conditionalFormatting>
  <conditionalFormatting sqref="Z664">
    <cfRule type="expression" dxfId="504" priority="757" stopIfTrue="1">
      <formula>AC664&gt;0</formula>
    </cfRule>
  </conditionalFormatting>
  <conditionalFormatting sqref="N92:N93 N98:N101">
    <cfRule type="cellIs" dxfId="503" priority="752" stopIfTrue="1" operator="equal">
      <formula>""</formula>
    </cfRule>
    <cfRule type="cellIs" dxfId="502" priority="753" stopIfTrue="1" operator="equal">
      <formula>O92</formula>
    </cfRule>
  </conditionalFormatting>
  <conditionalFormatting sqref="L91:L93 L98:L101">
    <cfRule type="expression" dxfId="501" priority="754" stopIfTrue="1">
      <formula>O91&gt;0</formula>
    </cfRule>
  </conditionalFormatting>
  <conditionalFormatting sqref="N94:N97">
    <cfRule type="cellIs" dxfId="500" priority="750" stopIfTrue="1" operator="equal">
      <formula>""</formula>
    </cfRule>
    <cfRule type="cellIs" dxfId="499" priority="751" stopIfTrue="1" operator="equal">
      <formula>O94</formula>
    </cfRule>
  </conditionalFormatting>
  <conditionalFormatting sqref="L94:L97">
    <cfRule type="expression" dxfId="498" priority="749" stopIfTrue="1">
      <formula>O94&gt;0</formula>
    </cfRule>
  </conditionalFormatting>
  <conditionalFormatting sqref="N91">
    <cfRule type="cellIs" dxfId="497" priority="747" stopIfTrue="1" operator="equal">
      <formula>""</formula>
    </cfRule>
    <cfRule type="cellIs" dxfId="496" priority="748" stopIfTrue="1" operator="equal">
      <formula>O91</formula>
    </cfRule>
  </conditionalFormatting>
  <conditionalFormatting sqref="G96">
    <cfRule type="cellIs" dxfId="495" priority="745" stopIfTrue="1" operator="equal">
      <formula>""</formula>
    </cfRule>
    <cfRule type="cellIs" dxfId="494" priority="746" stopIfTrue="1" operator="equal">
      <formula>H96</formula>
    </cfRule>
  </conditionalFormatting>
  <conditionalFormatting sqref="E96">
    <cfRule type="expression" dxfId="493" priority="744" stopIfTrue="1">
      <formula>H96&gt;0</formula>
    </cfRule>
  </conditionalFormatting>
  <conditionalFormatting sqref="G95">
    <cfRule type="cellIs" dxfId="492" priority="742" stopIfTrue="1" operator="equal">
      <formula>""</formula>
    </cfRule>
    <cfRule type="cellIs" dxfId="491" priority="743" stopIfTrue="1" operator="equal">
      <formula>H95</formula>
    </cfRule>
  </conditionalFormatting>
  <conditionalFormatting sqref="E95">
    <cfRule type="expression" dxfId="490" priority="741" stopIfTrue="1">
      <formula>H95&gt;0</formula>
    </cfRule>
  </conditionalFormatting>
  <conditionalFormatting sqref="N175:N184">
    <cfRule type="cellIs" dxfId="489" priority="702" stopIfTrue="1" operator="equal">
      <formula>""</formula>
    </cfRule>
    <cfRule type="cellIs" dxfId="488" priority="703" stopIfTrue="1" operator="equal">
      <formula>O175</formula>
    </cfRule>
  </conditionalFormatting>
  <conditionalFormatting sqref="AG181:AG183">
    <cfRule type="expression" dxfId="487" priority="701" stopIfTrue="1">
      <formula>AJ181&gt;0</formula>
    </cfRule>
  </conditionalFormatting>
  <conditionalFormatting sqref="AP97:AP100">
    <cfRule type="cellIs" dxfId="486" priority="730" stopIfTrue="1" operator="equal">
      <formula>""</formula>
    </cfRule>
    <cfRule type="cellIs" dxfId="485" priority="731" stopIfTrue="1" operator="equal">
      <formula>AQ97</formula>
    </cfRule>
  </conditionalFormatting>
  <conditionalFormatting sqref="AN97:AN100">
    <cfRule type="expression" dxfId="484" priority="732" stopIfTrue="1">
      <formula>AQ97&gt;0</formula>
    </cfRule>
  </conditionalFormatting>
  <conditionalFormatting sqref="AP92">
    <cfRule type="cellIs" dxfId="483" priority="727" stopIfTrue="1" operator="equal">
      <formula>""</formula>
    </cfRule>
    <cfRule type="cellIs" dxfId="482" priority="728" stopIfTrue="1" operator="equal">
      <formula>AQ92</formula>
    </cfRule>
  </conditionalFormatting>
  <conditionalFormatting sqref="AN92">
    <cfRule type="expression" dxfId="481" priority="729" stopIfTrue="1">
      <formula>AQ92&gt;0</formula>
    </cfRule>
  </conditionalFormatting>
  <conditionalFormatting sqref="AP93:AP96">
    <cfRule type="cellIs" dxfId="480" priority="725" stopIfTrue="1" operator="equal">
      <formula>""</formula>
    </cfRule>
    <cfRule type="cellIs" dxfId="479" priority="726" stopIfTrue="1" operator="equal">
      <formula>AQ93</formula>
    </cfRule>
  </conditionalFormatting>
  <conditionalFormatting sqref="AN93:AN96">
    <cfRule type="expression" dxfId="478" priority="724" stopIfTrue="1">
      <formula>AQ93&gt;0</formula>
    </cfRule>
  </conditionalFormatting>
  <conditionalFormatting sqref="AP101">
    <cfRule type="cellIs" dxfId="477" priority="721" stopIfTrue="1" operator="equal">
      <formula>""</formula>
    </cfRule>
    <cfRule type="cellIs" dxfId="476" priority="722" stopIfTrue="1" operator="equal">
      <formula>AQ101</formula>
    </cfRule>
  </conditionalFormatting>
  <conditionalFormatting sqref="AN101">
    <cfRule type="expression" dxfId="475" priority="723" stopIfTrue="1">
      <formula>AQ101&gt;0</formula>
    </cfRule>
  </conditionalFormatting>
  <conditionalFormatting sqref="L175:L184">
    <cfRule type="expression" dxfId="474" priority="704" stopIfTrue="1">
      <formula>O175&gt;0</formula>
    </cfRule>
  </conditionalFormatting>
  <conditionalFormatting sqref="AB101">
    <cfRule type="cellIs" dxfId="473" priority="708" stopIfTrue="1" operator="equal">
      <formula>""</formula>
    </cfRule>
    <cfRule type="cellIs" dxfId="472" priority="709" stopIfTrue="1" operator="equal">
      <formula>AC101</formula>
    </cfRule>
  </conditionalFormatting>
  <conditionalFormatting sqref="Z101">
    <cfRule type="expression" dxfId="471" priority="707" stopIfTrue="1">
      <formula>AC101&gt;0</formula>
    </cfRule>
  </conditionalFormatting>
  <conditionalFormatting sqref="AC105">
    <cfRule type="cellIs" dxfId="470" priority="705" stopIfTrue="1" operator="greaterThan">
      <formula>AB105</formula>
    </cfRule>
    <cfRule type="expression" dxfId="469" priority="706" stopIfTrue="1">
      <formula>MOD(AC105,50)&gt;0</formula>
    </cfRule>
  </conditionalFormatting>
  <conditionalFormatting sqref="AI181:AI183">
    <cfRule type="cellIs" dxfId="468" priority="699" stopIfTrue="1" operator="equal">
      <formula>""</formula>
    </cfRule>
    <cfRule type="cellIs" dxfId="467" priority="700" stopIfTrue="1" operator="equal">
      <formula>AJ181</formula>
    </cfRule>
  </conditionalFormatting>
  <conditionalFormatting sqref="AN11:AN18">
    <cfRule type="expression" dxfId="466" priority="698" stopIfTrue="1">
      <formula>AQ11&gt;0</formula>
    </cfRule>
  </conditionalFormatting>
  <conditionalFormatting sqref="AP11:AP18">
    <cfRule type="cellIs" dxfId="465" priority="696" stopIfTrue="1" operator="equal">
      <formula>""</formula>
    </cfRule>
    <cfRule type="cellIs" dxfId="464" priority="697" stopIfTrue="1" operator="equal">
      <formula>AQ11</formula>
    </cfRule>
  </conditionalFormatting>
  <conditionalFormatting sqref="AN19">
    <cfRule type="expression" dxfId="463" priority="695" stopIfTrue="1">
      <formula>AQ19&gt;0</formula>
    </cfRule>
  </conditionalFormatting>
  <conditionalFormatting sqref="AP19">
    <cfRule type="cellIs" dxfId="462" priority="693" stopIfTrue="1" operator="equal">
      <formula>""</formula>
    </cfRule>
    <cfRule type="cellIs" dxfId="461" priority="694" stopIfTrue="1" operator="equal">
      <formula>AQ19</formula>
    </cfRule>
  </conditionalFormatting>
  <conditionalFormatting sqref="G114">
    <cfRule type="cellIs" dxfId="460" priority="680" stopIfTrue="1" operator="equal">
      <formula>""</formula>
    </cfRule>
    <cfRule type="cellIs" dxfId="459" priority="681" stopIfTrue="1" operator="equal">
      <formula>H114</formula>
    </cfRule>
  </conditionalFormatting>
  <conditionalFormatting sqref="E114">
    <cfRule type="expression" dxfId="458" priority="682" stopIfTrue="1">
      <formula>H114&gt;0</formula>
    </cfRule>
  </conditionalFormatting>
  <conditionalFormatting sqref="G113">
    <cfRule type="cellIs" dxfId="457" priority="677" stopIfTrue="1" operator="equal">
      <formula>""</formula>
    </cfRule>
    <cfRule type="cellIs" dxfId="456" priority="678" stopIfTrue="1" operator="equal">
      <formula>H113</formula>
    </cfRule>
  </conditionalFormatting>
  <conditionalFormatting sqref="E113">
    <cfRule type="expression" dxfId="455" priority="679" stopIfTrue="1">
      <formula>H113&gt;0</formula>
    </cfRule>
  </conditionalFormatting>
  <conditionalFormatting sqref="G112">
    <cfRule type="cellIs" dxfId="454" priority="674" stopIfTrue="1" operator="equal">
      <formula>""</formula>
    </cfRule>
    <cfRule type="cellIs" dxfId="453" priority="675" stopIfTrue="1" operator="equal">
      <formula>H112</formula>
    </cfRule>
  </conditionalFormatting>
  <conditionalFormatting sqref="E112">
    <cfRule type="expression" dxfId="452" priority="676" stopIfTrue="1">
      <formula>H112&gt;0</formula>
    </cfRule>
  </conditionalFormatting>
  <conditionalFormatting sqref="G111">
    <cfRule type="cellIs" dxfId="451" priority="672" stopIfTrue="1" operator="equal">
      <formula>""</formula>
    </cfRule>
    <cfRule type="cellIs" dxfId="450" priority="673" stopIfTrue="1" operator="equal">
      <formula>H111</formula>
    </cfRule>
  </conditionalFormatting>
  <conditionalFormatting sqref="E111">
    <cfRule type="expression" dxfId="449" priority="671" stopIfTrue="1">
      <formula>H111&gt;0</formula>
    </cfRule>
  </conditionalFormatting>
  <conditionalFormatting sqref="AI110">
    <cfRule type="cellIs" dxfId="448" priority="669" stopIfTrue="1" operator="equal">
      <formula>""</formula>
    </cfRule>
    <cfRule type="cellIs" dxfId="447" priority="670" stopIfTrue="1" operator="equal">
      <formula>AJ110</formula>
    </cfRule>
  </conditionalFormatting>
  <conditionalFormatting sqref="AG110">
    <cfRule type="expression" dxfId="446" priority="668" stopIfTrue="1">
      <formula>AJ110&gt;0</formula>
    </cfRule>
  </conditionalFormatting>
  <conditionalFormatting sqref="AI114">
    <cfRule type="cellIs" dxfId="445" priority="665" stopIfTrue="1" operator="equal">
      <formula>""</formula>
    </cfRule>
    <cfRule type="cellIs" dxfId="444" priority="666" stopIfTrue="1" operator="equal">
      <formula>AJ114</formula>
    </cfRule>
  </conditionalFormatting>
  <conditionalFormatting sqref="AG114">
    <cfRule type="expression" dxfId="443" priority="667" stopIfTrue="1">
      <formula>AJ114&gt;0</formula>
    </cfRule>
  </conditionalFormatting>
  <conditionalFormatting sqref="AI113">
    <cfRule type="cellIs" dxfId="442" priority="662" stopIfTrue="1" operator="equal">
      <formula>""</formula>
    </cfRule>
    <cfRule type="cellIs" dxfId="441" priority="663" stopIfTrue="1" operator="equal">
      <formula>AJ113</formula>
    </cfRule>
  </conditionalFormatting>
  <conditionalFormatting sqref="AG113">
    <cfRule type="expression" dxfId="440" priority="664" stopIfTrue="1">
      <formula>AJ113&gt;0</formula>
    </cfRule>
  </conditionalFormatting>
  <conditionalFormatting sqref="AI112">
    <cfRule type="cellIs" dxfId="439" priority="659" stopIfTrue="1" operator="equal">
      <formula>""</formula>
    </cfRule>
    <cfRule type="cellIs" dxfId="438" priority="660" stopIfTrue="1" operator="equal">
      <formula>AJ112</formula>
    </cfRule>
  </conditionalFormatting>
  <conditionalFormatting sqref="AG112">
    <cfRule type="expression" dxfId="437" priority="661" stopIfTrue="1">
      <formula>AJ112&gt;0</formula>
    </cfRule>
  </conditionalFormatting>
  <conditionalFormatting sqref="AI111">
    <cfRule type="cellIs" dxfId="436" priority="657" stopIfTrue="1" operator="equal">
      <formula>""</formula>
    </cfRule>
    <cfRule type="cellIs" dxfId="435" priority="658" stopIfTrue="1" operator="equal">
      <formula>AJ111</formula>
    </cfRule>
  </conditionalFormatting>
  <conditionalFormatting sqref="AG111">
    <cfRule type="expression" dxfId="434" priority="656" stopIfTrue="1">
      <formula>AJ111&gt;0</formula>
    </cfRule>
  </conditionalFormatting>
  <conditionalFormatting sqref="G617">
    <cfRule type="cellIs" dxfId="433" priority="653" stopIfTrue="1" operator="equal">
      <formula>""</formula>
    </cfRule>
    <cfRule type="cellIs" dxfId="432" priority="654" stopIfTrue="1" operator="equal">
      <formula>H617</formula>
    </cfRule>
  </conditionalFormatting>
  <conditionalFormatting sqref="E617">
    <cfRule type="expression" dxfId="431" priority="655" stopIfTrue="1">
      <formula>H617&gt;0</formula>
    </cfRule>
  </conditionalFormatting>
  <conditionalFormatting sqref="G614:G616">
    <cfRule type="cellIs" dxfId="430" priority="650" stopIfTrue="1" operator="equal">
      <formula>""</formula>
    </cfRule>
    <cfRule type="cellIs" dxfId="429" priority="651" stopIfTrue="1" operator="equal">
      <formula>H614</formula>
    </cfRule>
  </conditionalFormatting>
  <conditionalFormatting sqref="E614:E616">
    <cfRule type="expression" dxfId="428" priority="652" stopIfTrue="1">
      <formula>H614&gt;0</formula>
    </cfRule>
  </conditionalFormatting>
  <conditionalFormatting sqref="N617">
    <cfRule type="cellIs" dxfId="427" priority="647" stopIfTrue="1" operator="equal">
      <formula>""</formula>
    </cfRule>
    <cfRule type="cellIs" dxfId="426" priority="648" stopIfTrue="1" operator="equal">
      <formula>O617</formula>
    </cfRule>
  </conditionalFormatting>
  <conditionalFormatting sqref="L617">
    <cfRule type="expression" dxfId="425" priority="649" stopIfTrue="1">
      <formula>O617&gt;0</formula>
    </cfRule>
  </conditionalFormatting>
  <conditionalFormatting sqref="N614:N616">
    <cfRule type="cellIs" dxfId="424" priority="644" stopIfTrue="1" operator="equal">
      <formula>""</formula>
    </cfRule>
    <cfRule type="cellIs" dxfId="423" priority="645" stopIfTrue="1" operator="equal">
      <formula>O614</formula>
    </cfRule>
  </conditionalFormatting>
  <conditionalFormatting sqref="L614:L616">
    <cfRule type="expression" dxfId="422" priority="646" stopIfTrue="1">
      <formula>O614&gt;0</formula>
    </cfRule>
  </conditionalFormatting>
  <conditionalFormatting sqref="U617">
    <cfRule type="cellIs" dxfId="421" priority="641" stopIfTrue="1" operator="equal">
      <formula>""</formula>
    </cfRule>
    <cfRule type="cellIs" dxfId="420" priority="642" stopIfTrue="1" operator="equal">
      <formula>V617</formula>
    </cfRule>
  </conditionalFormatting>
  <conditionalFormatting sqref="S617">
    <cfRule type="expression" dxfId="419" priority="643" stopIfTrue="1">
      <formula>V617&gt;0</formula>
    </cfRule>
  </conditionalFormatting>
  <conditionalFormatting sqref="U614:U616">
    <cfRule type="cellIs" dxfId="418" priority="638" stopIfTrue="1" operator="equal">
      <formula>""</formula>
    </cfRule>
    <cfRule type="cellIs" dxfId="417" priority="639" stopIfTrue="1" operator="equal">
      <formula>V614</formula>
    </cfRule>
  </conditionalFormatting>
  <conditionalFormatting sqref="S614:S616">
    <cfRule type="expression" dxfId="416" priority="640" stopIfTrue="1">
      <formula>V614&gt;0</formula>
    </cfRule>
  </conditionalFormatting>
  <conditionalFormatting sqref="AI617">
    <cfRule type="cellIs" dxfId="415" priority="635" stopIfTrue="1" operator="equal">
      <formula>""</formula>
    </cfRule>
    <cfRule type="cellIs" dxfId="414" priority="636" stopIfTrue="1" operator="equal">
      <formula>AJ617</formula>
    </cfRule>
  </conditionalFormatting>
  <conditionalFormatting sqref="AG617">
    <cfRule type="expression" dxfId="413" priority="637" stopIfTrue="1">
      <formula>AJ617&gt;0</formula>
    </cfRule>
  </conditionalFormatting>
  <conditionalFormatting sqref="AI614:AI616">
    <cfRule type="cellIs" dxfId="412" priority="632" stopIfTrue="1" operator="equal">
      <formula>""</formula>
    </cfRule>
    <cfRule type="cellIs" dxfId="411" priority="633" stopIfTrue="1" operator="equal">
      <formula>AJ614</formula>
    </cfRule>
  </conditionalFormatting>
  <conditionalFormatting sqref="AG614:AG616">
    <cfRule type="expression" dxfId="410" priority="634" stopIfTrue="1">
      <formula>AJ614&gt;0</formula>
    </cfRule>
  </conditionalFormatting>
  <conditionalFormatting sqref="AP617">
    <cfRule type="cellIs" dxfId="409" priority="629" stopIfTrue="1" operator="equal">
      <formula>""</formula>
    </cfRule>
    <cfRule type="cellIs" dxfId="408" priority="630" stopIfTrue="1" operator="equal">
      <formula>AQ617</formula>
    </cfRule>
  </conditionalFormatting>
  <conditionalFormatting sqref="AN617">
    <cfRule type="expression" dxfId="407" priority="631" stopIfTrue="1">
      <formula>AQ617&gt;0</formula>
    </cfRule>
  </conditionalFormatting>
  <conditionalFormatting sqref="AP614:AP616">
    <cfRule type="cellIs" dxfId="406" priority="626" stopIfTrue="1" operator="equal">
      <formula>""</formula>
    </cfRule>
    <cfRule type="cellIs" dxfId="405" priority="627" stopIfTrue="1" operator="equal">
      <formula>AQ614</formula>
    </cfRule>
  </conditionalFormatting>
  <conditionalFormatting sqref="AN614:AN616">
    <cfRule type="expression" dxfId="404" priority="628" stopIfTrue="1">
      <formula>AQ614&gt;0</formula>
    </cfRule>
  </conditionalFormatting>
  <conditionalFormatting sqref="N16">
    <cfRule type="cellIs" dxfId="403" priority="622" stopIfTrue="1" operator="equal">
      <formula>""</formula>
    </cfRule>
    <cfRule type="cellIs" dxfId="402" priority="623" stopIfTrue="1" operator="equal">
      <formula>O16</formula>
    </cfRule>
  </conditionalFormatting>
  <conditionalFormatting sqref="L15">
    <cfRule type="expression" dxfId="401" priority="621" stopIfTrue="1">
      <formula>O15&gt;0</formula>
    </cfRule>
  </conditionalFormatting>
  <conditionalFormatting sqref="N15">
    <cfRule type="cellIs" dxfId="400" priority="619" stopIfTrue="1" operator="equal">
      <formula>""</formula>
    </cfRule>
    <cfRule type="cellIs" dxfId="399" priority="620" stopIfTrue="1" operator="equal">
      <formula>O15</formula>
    </cfRule>
  </conditionalFormatting>
  <conditionalFormatting sqref="L17">
    <cfRule type="expression" dxfId="398" priority="618" stopIfTrue="1">
      <formula>O17&gt;0</formula>
    </cfRule>
  </conditionalFormatting>
  <conditionalFormatting sqref="N17">
    <cfRule type="cellIs" dxfId="397" priority="616" stopIfTrue="1" operator="equal">
      <formula>""</formula>
    </cfRule>
    <cfRule type="cellIs" dxfId="396" priority="617" stopIfTrue="1" operator="equal">
      <formula>O17</formula>
    </cfRule>
  </conditionalFormatting>
  <conditionalFormatting sqref="N12">
    <cfRule type="cellIs" dxfId="395" priority="614" stopIfTrue="1" operator="equal">
      <formula>""</formula>
    </cfRule>
    <cfRule type="cellIs" dxfId="394" priority="615" stopIfTrue="1" operator="equal">
      <formula>O12</formula>
    </cfRule>
  </conditionalFormatting>
  <conditionalFormatting sqref="N13">
    <cfRule type="cellIs" dxfId="393" priority="612" stopIfTrue="1" operator="equal">
      <formula>""</formula>
    </cfRule>
    <cfRule type="cellIs" dxfId="392" priority="613" stopIfTrue="1" operator="equal">
      <formula>O13</formula>
    </cfRule>
  </conditionalFormatting>
  <conditionalFormatting sqref="N14">
    <cfRule type="cellIs" dxfId="391" priority="610" stopIfTrue="1" operator="equal">
      <formula>""</formula>
    </cfRule>
    <cfRule type="cellIs" dxfId="390" priority="611" stopIfTrue="1" operator="equal">
      <formula>O14</formula>
    </cfRule>
  </conditionalFormatting>
  <conditionalFormatting sqref="AP265">
    <cfRule type="cellIs" dxfId="389" priority="603" stopIfTrue="1" operator="equal">
      <formula>""</formula>
    </cfRule>
    <cfRule type="cellIs" dxfId="388" priority="604" stopIfTrue="1" operator="equal">
      <formula>AQ265</formula>
    </cfRule>
  </conditionalFormatting>
  <conditionalFormatting sqref="AN265">
    <cfRule type="expression" dxfId="387" priority="605" stopIfTrue="1">
      <formula>AQ265&gt;0</formula>
    </cfRule>
  </conditionalFormatting>
  <conditionalFormatting sqref="N265">
    <cfRule type="cellIs" dxfId="386" priority="600" stopIfTrue="1" operator="equal">
      <formula>""</formula>
    </cfRule>
    <cfRule type="cellIs" dxfId="385" priority="601" stopIfTrue="1" operator="equal">
      <formula>O265</formula>
    </cfRule>
  </conditionalFormatting>
  <conditionalFormatting sqref="L265">
    <cfRule type="expression" dxfId="384" priority="602" stopIfTrue="1">
      <formula>O265&gt;0</formula>
    </cfRule>
  </conditionalFormatting>
  <conditionalFormatting sqref="G401">
    <cfRule type="cellIs" dxfId="383" priority="594" stopIfTrue="1" operator="equal">
      <formula>""</formula>
    </cfRule>
    <cfRule type="cellIs" dxfId="382" priority="595" stopIfTrue="1" operator="equal">
      <formula>H401</formula>
    </cfRule>
  </conditionalFormatting>
  <conditionalFormatting sqref="E393:E394">
    <cfRule type="expression" dxfId="381" priority="599" stopIfTrue="1">
      <formula>H393&gt;0</formula>
    </cfRule>
  </conditionalFormatting>
  <conditionalFormatting sqref="G393:G394">
    <cfRule type="cellIs" dxfId="380" priority="597" stopIfTrue="1" operator="equal">
      <formula>""</formula>
    </cfRule>
    <cfRule type="cellIs" dxfId="379" priority="598" stopIfTrue="1" operator="equal">
      <formula>H393</formula>
    </cfRule>
  </conditionalFormatting>
  <conditionalFormatting sqref="E401">
    <cfRule type="expression" dxfId="378" priority="596" stopIfTrue="1">
      <formula>H401&gt;0</formula>
    </cfRule>
  </conditionalFormatting>
  <conditionalFormatting sqref="E395:E400">
    <cfRule type="expression" dxfId="377" priority="593" stopIfTrue="1">
      <formula>H395&gt;0</formula>
    </cfRule>
  </conditionalFormatting>
  <conditionalFormatting sqref="G395:G400">
    <cfRule type="cellIs" dxfId="376" priority="591" stopIfTrue="1" operator="equal">
      <formula>""</formula>
    </cfRule>
    <cfRule type="cellIs" dxfId="375" priority="592" stopIfTrue="1" operator="equal">
      <formula>H395</formula>
    </cfRule>
  </conditionalFormatting>
  <conditionalFormatting sqref="AN393:AN394">
    <cfRule type="expression" dxfId="374" priority="584" stopIfTrue="1">
      <formula>AQ393&gt;0</formula>
    </cfRule>
  </conditionalFormatting>
  <conditionalFormatting sqref="AP393:AP394">
    <cfRule type="cellIs" dxfId="373" priority="582" stopIfTrue="1" operator="equal">
      <formula>""</formula>
    </cfRule>
    <cfRule type="cellIs" dxfId="372" priority="583" stopIfTrue="1" operator="equal">
      <formula>AQ393</formula>
    </cfRule>
  </conditionalFormatting>
  <conditionalFormatting sqref="AN395:AN400">
    <cfRule type="expression" dxfId="371" priority="581" stopIfTrue="1">
      <formula>AQ395&gt;0</formula>
    </cfRule>
  </conditionalFormatting>
  <conditionalFormatting sqref="AP395:AP400">
    <cfRule type="cellIs" dxfId="370" priority="579" stopIfTrue="1" operator="equal">
      <formula>""</formula>
    </cfRule>
    <cfRule type="cellIs" dxfId="369" priority="580" stopIfTrue="1" operator="equal">
      <formula>AQ395</formula>
    </cfRule>
  </conditionalFormatting>
  <conditionalFormatting sqref="AB394">
    <cfRule type="cellIs" dxfId="368" priority="570" stopIfTrue="1" operator="equal">
      <formula>""</formula>
    </cfRule>
    <cfRule type="cellIs" dxfId="367" priority="571" stopIfTrue="1" operator="equal">
      <formula>AC394</formula>
    </cfRule>
  </conditionalFormatting>
  <conditionalFormatting sqref="AC394">
    <cfRule type="cellIs" dxfId="366" priority="567" stopIfTrue="1" operator="greaterThan">
      <formula>AB394</formula>
    </cfRule>
    <cfRule type="expression" dxfId="365" priority="568" stopIfTrue="1">
      <formula>MOD(AC394,50)&gt;0</formula>
    </cfRule>
    <cfRule type="cellIs" dxfId="364" priority="569" stopIfTrue="1" operator="between">
      <formula>1</formula>
      <formula>AB394-1</formula>
    </cfRule>
  </conditionalFormatting>
  <conditionalFormatting sqref="Z394">
    <cfRule type="expression" dxfId="363" priority="572" stopIfTrue="1">
      <formula>AC394&gt;0</formula>
    </cfRule>
  </conditionalFormatting>
  <conditionalFormatting sqref="AD394">
    <cfRule type="cellIs" dxfId="362" priority="566" stopIfTrue="1" operator="notEqual">
      <formula>""</formula>
    </cfRule>
  </conditionalFormatting>
  <conditionalFormatting sqref="L394">
    <cfRule type="expression" dxfId="361" priority="565" stopIfTrue="1">
      <formula>O394&gt;0</formula>
    </cfRule>
  </conditionalFormatting>
  <conditionalFormatting sqref="N394">
    <cfRule type="cellIs" dxfId="360" priority="563" stopIfTrue="1" operator="equal">
      <formula>""</formula>
    </cfRule>
    <cfRule type="cellIs" dxfId="359" priority="564" stopIfTrue="1" operator="equal">
      <formula>O394</formula>
    </cfRule>
  </conditionalFormatting>
  <conditionalFormatting sqref="L395:L400">
    <cfRule type="expression" dxfId="358" priority="559" stopIfTrue="1">
      <formula>O395&gt;0</formula>
    </cfRule>
  </conditionalFormatting>
  <conditionalFormatting sqref="N395:N400">
    <cfRule type="cellIs" dxfId="357" priority="557" stopIfTrue="1" operator="equal">
      <formula>""</formula>
    </cfRule>
    <cfRule type="cellIs" dxfId="356" priority="558" stopIfTrue="1" operator="equal">
      <formula>O395</formula>
    </cfRule>
  </conditionalFormatting>
  <conditionalFormatting sqref="N401">
    <cfRule type="cellIs" dxfId="355" priority="554" stopIfTrue="1" operator="equal">
      <formula>""</formula>
    </cfRule>
    <cfRule type="cellIs" dxfId="354" priority="555" stopIfTrue="1" operator="equal">
      <formula>O401</formula>
    </cfRule>
  </conditionalFormatting>
  <conditionalFormatting sqref="L401">
    <cfRule type="expression" dxfId="353" priority="556" stopIfTrue="1">
      <formula>O401&gt;0</formula>
    </cfRule>
  </conditionalFormatting>
  <conditionalFormatting sqref="N402">
    <cfRule type="cellIs" dxfId="352" priority="551" stopIfTrue="1" operator="equal">
      <formula>""</formula>
    </cfRule>
    <cfRule type="cellIs" dxfId="351" priority="552" stopIfTrue="1" operator="equal">
      <formula>O402</formula>
    </cfRule>
  </conditionalFormatting>
  <conditionalFormatting sqref="L402">
    <cfRule type="expression" dxfId="350" priority="553" stopIfTrue="1">
      <formula>O402&gt;0</formula>
    </cfRule>
  </conditionalFormatting>
  <conditionalFormatting sqref="S396">
    <cfRule type="expression" dxfId="349" priority="544" stopIfTrue="1">
      <formula>V396&gt;0</formula>
    </cfRule>
  </conditionalFormatting>
  <conditionalFormatting sqref="U396">
    <cfRule type="cellIs" dxfId="348" priority="542" stopIfTrue="1" operator="equal">
      <formula>""</formula>
    </cfRule>
    <cfRule type="cellIs" dxfId="347" priority="543" stopIfTrue="1" operator="equal">
      <formula>V396</formula>
    </cfRule>
  </conditionalFormatting>
  <conditionalFormatting sqref="S397:S402">
    <cfRule type="expression" dxfId="346" priority="541" stopIfTrue="1">
      <formula>V397&gt;0</formula>
    </cfRule>
  </conditionalFormatting>
  <conditionalFormatting sqref="U397:U402">
    <cfRule type="cellIs" dxfId="345" priority="539" stopIfTrue="1" operator="equal">
      <formula>""</formula>
    </cfRule>
    <cfRule type="cellIs" dxfId="344" priority="540" stopIfTrue="1" operator="equal">
      <formula>V397</formula>
    </cfRule>
  </conditionalFormatting>
  <conditionalFormatting sqref="W395">
    <cfRule type="cellIs" dxfId="343" priority="538" stopIfTrue="1" operator="notEqual">
      <formula>""</formula>
    </cfRule>
  </conditionalFormatting>
  <conditionalFormatting sqref="V395">
    <cfRule type="cellIs" dxfId="342" priority="535" stopIfTrue="1" operator="greaterThan">
      <formula>U395</formula>
    </cfRule>
    <cfRule type="expression" dxfId="341" priority="536" stopIfTrue="1">
      <formula>MOD(V395,50)&gt;0</formula>
    </cfRule>
    <cfRule type="cellIs" dxfId="340" priority="537" stopIfTrue="1" operator="between">
      <formula>1</formula>
      <formula>U395-1</formula>
    </cfRule>
  </conditionalFormatting>
  <conditionalFormatting sqref="U395">
    <cfRule type="cellIs" dxfId="339" priority="532" stopIfTrue="1" operator="equal">
      <formula>""</formula>
    </cfRule>
    <cfRule type="cellIs" dxfId="338" priority="533" stopIfTrue="1" operator="equal">
      <formula>V395</formula>
    </cfRule>
  </conditionalFormatting>
  <conditionalFormatting sqref="S395">
    <cfRule type="expression" dxfId="337" priority="534" stopIfTrue="1">
      <formula>V395&gt;0</formula>
    </cfRule>
  </conditionalFormatting>
  <conditionalFormatting sqref="AG395">
    <cfRule type="expression" dxfId="336" priority="531" stopIfTrue="1">
      <formula>AJ395&gt;0</formula>
    </cfRule>
  </conditionalFormatting>
  <conditionalFormatting sqref="AI395">
    <cfRule type="cellIs" dxfId="335" priority="529" stopIfTrue="1" operator="equal">
      <formula>""</formula>
    </cfRule>
    <cfRule type="cellIs" dxfId="334" priority="530" stopIfTrue="1" operator="equal">
      <formula>AJ395</formula>
    </cfRule>
  </conditionalFormatting>
  <conditionalFormatting sqref="AG396:AG401">
    <cfRule type="expression" dxfId="333" priority="528" stopIfTrue="1">
      <formula>AJ396&gt;0</formula>
    </cfRule>
  </conditionalFormatting>
  <conditionalFormatting sqref="AI396:AI401">
    <cfRule type="cellIs" dxfId="332" priority="526" stopIfTrue="1" operator="equal">
      <formula>""</formula>
    </cfRule>
    <cfRule type="cellIs" dxfId="331" priority="527" stopIfTrue="1" operator="equal">
      <formula>AJ396</formula>
    </cfRule>
  </conditionalFormatting>
  <conditionalFormatting sqref="AJ394">
    <cfRule type="cellIs" dxfId="330" priority="523" stopIfTrue="1" operator="greaterThan">
      <formula>AI394</formula>
    </cfRule>
    <cfRule type="expression" dxfId="329" priority="524" stopIfTrue="1">
      <formula>MOD(AJ394,50)&gt;0</formula>
    </cfRule>
    <cfRule type="cellIs" dxfId="328" priority="525" stopIfTrue="1" operator="between">
      <formula>1</formula>
      <formula>AI394-1</formula>
    </cfRule>
  </conditionalFormatting>
  <conditionalFormatting sqref="AI394">
    <cfRule type="cellIs" dxfId="327" priority="520" stopIfTrue="1" operator="equal">
      <formula>""</formula>
    </cfRule>
    <cfRule type="cellIs" dxfId="326" priority="521" stopIfTrue="1" operator="equal">
      <formula>AJ394</formula>
    </cfRule>
  </conditionalFormatting>
  <conditionalFormatting sqref="AK394">
    <cfRule type="cellIs" dxfId="325" priority="519" stopIfTrue="1" operator="notEqual">
      <formula>""</formula>
    </cfRule>
  </conditionalFormatting>
  <conditionalFormatting sqref="AG394">
    <cfRule type="expression" dxfId="324" priority="518" stopIfTrue="1">
      <formula>AJ394&gt;0</formula>
    </cfRule>
  </conditionalFormatting>
  <conditionalFormatting sqref="G386">
    <cfRule type="cellIs" dxfId="323" priority="515" stopIfTrue="1" operator="equal">
      <formula>""</formula>
    </cfRule>
    <cfRule type="cellIs" dxfId="322" priority="516" stopIfTrue="1" operator="equal">
      <formula>H386</formula>
    </cfRule>
  </conditionalFormatting>
  <conditionalFormatting sqref="E386">
    <cfRule type="expression" dxfId="321" priority="517" stopIfTrue="1">
      <formula>H386&gt;0</formula>
    </cfRule>
  </conditionalFormatting>
  <conditionalFormatting sqref="G387">
    <cfRule type="cellIs" dxfId="320" priority="512" stopIfTrue="1" operator="equal">
      <formula>""</formula>
    </cfRule>
    <cfRule type="cellIs" dxfId="319" priority="513" stopIfTrue="1" operator="equal">
      <formula>H387</formula>
    </cfRule>
  </conditionalFormatting>
  <conditionalFormatting sqref="E387">
    <cfRule type="expression" dxfId="318" priority="514" stopIfTrue="1">
      <formula>H387&gt;0</formula>
    </cfRule>
  </conditionalFormatting>
  <conditionalFormatting sqref="G388">
    <cfRule type="cellIs" dxfId="317" priority="509" stopIfTrue="1" operator="equal">
      <formula>""</formula>
    </cfRule>
    <cfRule type="cellIs" dxfId="316" priority="510" stopIfTrue="1" operator="equal">
      <formula>H388</formula>
    </cfRule>
  </conditionalFormatting>
  <conditionalFormatting sqref="E388">
    <cfRule type="expression" dxfId="315" priority="511" stopIfTrue="1">
      <formula>H388&gt;0</formula>
    </cfRule>
  </conditionalFormatting>
  <conditionalFormatting sqref="N386">
    <cfRule type="cellIs" dxfId="314" priority="506" stopIfTrue="1" operator="equal">
      <formula>""</formula>
    </cfRule>
    <cfRule type="cellIs" dxfId="313" priority="507" stopIfTrue="1" operator="equal">
      <formula>O386</formula>
    </cfRule>
  </conditionalFormatting>
  <conditionalFormatting sqref="L386">
    <cfRule type="expression" dxfId="312" priority="508" stopIfTrue="1">
      <formula>O386&gt;0</formula>
    </cfRule>
  </conditionalFormatting>
  <conditionalFormatting sqref="N387">
    <cfRule type="cellIs" dxfId="311" priority="503" stopIfTrue="1" operator="equal">
      <formula>""</formula>
    </cfRule>
    <cfRule type="cellIs" dxfId="310" priority="504" stopIfTrue="1" operator="equal">
      <formula>O387</formula>
    </cfRule>
  </conditionalFormatting>
  <conditionalFormatting sqref="L387">
    <cfRule type="expression" dxfId="309" priority="505" stopIfTrue="1">
      <formula>O387&gt;0</formula>
    </cfRule>
  </conditionalFormatting>
  <conditionalFormatting sqref="N388">
    <cfRule type="cellIs" dxfId="308" priority="500" stopIfTrue="1" operator="equal">
      <formula>""</formula>
    </cfRule>
    <cfRule type="cellIs" dxfId="307" priority="501" stopIfTrue="1" operator="equal">
      <formula>O388</formula>
    </cfRule>
  </conditionalFormatting>
  <conditionalFormatting sqref="L388">
    <cfRule type="expression" dxfId="306" priority="502" stopIfTrue="1">
      <formula>O388&gt;0</formula>
    </cfRule>
  </conditionalFormatting>
  <conditionalFormatting sqref="AI386">
    <cfRule type="cellIs" dxfId="305" priority="497" stopIfTrue="1" operator="equal">
      <formula>""</formula>
    </cfRule>
    <cfRule type="cellIs" dxfId="304" priority="498" stopIfTrue="1" operator="equal">
      <formula>AJ386</formula>
    </cfRule>
  </conditionalFormatting>
  <conditionalFormatting sqref="AG386">
    <cfRule type="expression" dxfId="303" priority="499" stopIfTrue="1">
      <formula>AJ386&gt;0</formula>
    </cfRule>
  </conditionalFormatting>
  <conditionalFormatting sqref="AI387">
    <cfRule type="cellIs" dxfId="302" priority="494" stopIfTrue="1" operator="equal">
      <formula>""</formula>
    </cfRule>
    <cfRule type="cellIs" dxfId="301" priority="495" stopIfTrue="1" operator="equal">
      <formula>AJ387</formula>
    </cfRule>
  </conditionalFormatting>
  <conditionalFormatting sqref="AG387">
    <cfRule type="expression" dxfId="300" priority="496" stopIfTrue="1">
      <formula>AJ387&gt;0</formula>
    </cfRule>
  </conditionalFormatting>
  <conditionalFormatting sqref="AI388">
    <cfRule type="cellIs" dxfId="299" priority="491" stopIfTrue="1" operator="equal">
      <formula>""</formula>
    </cfRule>
    <cfRule type="cellIs" dxfId="298" priority="492" stopIfTrue="1" operator="equal">
      <formula>AJ388</formula>
    </cfRule>
  </conditionalFormatting>
  <conditionalFormatting sqref="AG388">
    <cfRule type="expression" dxfId="297" priority="493" stopIfTrue="1">
      <formula>AJ388&gt;0</formula>
    </cfRule>
  </conditionalFormatting>
  <conditionalFormatting sqref="AP386">
    <cfRule type="cellIs" dxfId="296" priority="488" stopIfTrue="1" operator="equal">
      <formula>""</formula>
    </cfRule>
    <cfRule type="cellIs" dxfId="295" priority="489" stopIfTrue="1" operator="equal">
      <formula>AQ386</formula>
    </cfRule>
  </conditionalFormatting>
  <conditionalFormatting sqref="AN386">
    <cfRule type="expression" dxfId="294" priority="490" stopIfTrue="1">
      <formula>AQ386&gt;0</formula>
    </cfRule>
  </conditionalFormatting>
  <conditionalFormatting sqref="AP387">
    <cfRule type="cellIs" dxfId="293" priority="485" stopIfTrue="1" operator="equal">
      <formula>""</formula>
    </cfRule>
    <cfRule type="cellIs" dxfId="292" priority="486" stopIfTrue="1" operator="equal">
      <formula>AQ387</formula>
    </cfRule>
  </conditionalFormatting>
  <conditionalFormatting sqref="AN387">
    <cfRule type="expression" dxfId="291" priority="487" stopIfTrue="1">
      <formula>AQ387&gt;0</formula>
    </cfRule>
  </conditionalFormatting>
  <conditionalFormatting sqref="AP388">
    <cfRule type="cellIs" dxfId="290" priority="482" stopIfTrue="1" operator="equal">
      <formula>""</formula>
    </cfRule>
    <cfRule type="cellIs" dxfId="289" priority="483" stopIfTrue="1" operator="equal">
      <formula>AQ388</formula>
    </cfRule>
  </conditionalFormatting>
  <conditionalFormatting sqref="AN388">
    <cfRule type="expression" dxfId="288" priority="484" stopIfTrue="1">
      <formula>AQ388&gt;0</formula>
    </cfRule>
  </conditionalFormatting>
  <conditionalFormatting sqref="AB386">
    <cfRule type="cellIs" dxfId="287" priority="480" stopIfTrue="1" operator="equal">
      <formula>""</formula>
    </cfRule>
    <cfRule type="cellIs" dxfId="286" priority="481" stopIfTrue="1" operator="equal">
      <formula>AC386</formula>
    </cfRule>
  </conditionalFormatting>
  <conditionalFormatting sqref="U175">
    <cfRule type="cellIs" dxfId="285" priority="478" stopIfTrue="1" operator="equal">
      <formula>""</formula>
    </cfRule>
    <cfRule type="cellIs" dxfId="284" priority="479" stopIfTrue="1" operator="equal">
      <formula>V175</formula>
    </cfRule>
  </conditionalFormatting>
  <conditionalFormatting sqref="U179">
    <cfRule type="cellIs" dxfId="283" priority="476" stopIfTrue="1" operator="equal">
      <formula>""</formula>
    </cfRule>
    <cfRule type="cellIs" dxfId="282" priority="477" stopIfTrue="1" operator="equal">
      <formula>V179</formula>
    </cfRule>
  </conditionalFormatting>
  <conditionalFormatting sqref="S180">
    <cfRule type="expression" dxfId="281" priority="475" stopIfTrue="1">
      <formula>V180&gt;0</formula>
    </cfRule>
  </conditionalFormatting>
  <conditionalFormatting sqref="U180">
    <cfRule type="cellIs" dxfId="280" priority="471" stopIfTrue="1" operator="equal">
      <formula>""</formula>
    </cfRule>
    <cfRule type="cellIs" dxfId="279" priority="472" stopIfTrue="1" operator="equal">
      <formula>V180</formula>
    </cfRule>
  </conditionalFormatting>
  <conditionalFormatting sqref="AI49">
    <cfRule type="cellIs" dxfId="278" priority="469" stopIfTrue="1" operator="equal">
      <formula>""</formula>
    </cfRule>
    <cfRule type="cellIs" dxfId="277" priority="470" stopIfTrue="1" operator="equal">
      <formula>AJ49</formula>
    </cfRule>
  </conditionalFormatting>
  <conditionalFormatting sqref="AG49">
    <cfRule type="expression" dxfId="276" priority="468" stopIfTrue="1">
      <formula>AJ49&gt;0</formula>
    </cfRule>
  </conditionalFormatting>
  <conditionalFormatting sqref="AJ49">
    <cfRule type="cellIs" dxfId="275" priority="465" stopIfTrue="1" operator="greaterThan">
      <formula>AI49</formula>
    </cfRule>
    <cfRule type="expression" dxfId="274" priority="466" stopIfTrue="1">
      <formula>MOD(AJ49,50)&gt;0</formula>
    </cfRule>
    <cfRule type="cellIs" dxfId="273" priority="467" stopIfTrue="1" operator="between">
      <formula>1</formula>
      <formula>AI49-1</formula>
    </cfRule>
  </conditionalFormatting>
  <conditionalFormatting sqref="AK49">
    <cfRule type="cellIs" dxfId="272" priority="464" stopIfTrue="1" operator="notEqual">
      <formula>""</formula>
    </cfRule>
  </conditionalFormatting>
  <conditionalFormatting sqref="AI138">
    <cfRule type="cellIs" dxfId="271" priority="452" stopIfTrue="1" operator="equal">
      <formula>""</formula>
    </cfRule>
    <cfRule type="cellIs" dxfId="270" priority="453" stopIfTrue="1" operator="equal">
      <formula>AJ138</formula>
    </cfRule>
  </conditionalFormatting>
  <conditionalFormatting sqref="AG138">
    <cfRule type="expression" dxfId="269" priority="454" stopIfTrue="1">
      <formula>AJ138&gt;0</formula>
    </cfRule>
  </conditionalFormatting>
  <conditionalFormatting sqref="AI144">
    <cfRule type="cellIs" dxfId="268" priority="385" stopIfTrue="1" operator="equal">
      <formula>""</formula>
    </cfRule>
    <cfRule type="cellIs" dxfId="267" priority="386" stopIfTrue="1" operator="equal">
      <formula>AJ144</formula>
    </cfRule>
  </conditionalFormatting>
  <conditionalFormatting sqref="AG144">
    <cfRule type="expression" dxfId="266" priority="387" stopIfTrue="1">
      <formula>AJ144&gt;0</formula>
    </cfRule>
  </conditionalFormatting>
  <conditionalFormatting sqref="G12">
    <cfRule type="cellIs" dxfId="265" priority="388" stopIfTrue="1" operator="equal">
      <formula>""</formula>
    </cfRule>
    <cfRule type="cellIs" dxfId="264" priority="389" stopIfTrue="1" operator="equal">
      <formula>H12</formula>
    </cfRule>
  </conditionalFormatting>
  <conditionalFormatting sqref="AJ138">
    <cfRule type="cellIs" dxfId="263" priority="449" stopIfTrue="1" operator="greaterThan">
      <formula>AI138</formula>
    </cfRule>
    <cfRule type="expression" dxfId="262" priority="450" stopIfTrue="1">
      <formula>MOD(AJ138,50)&gt;0</formula>
    </cfRule>
    <cfRule type="cellIs" dxfId="261" priority="451" stopIfTrue="1" operator="between">
      <formula>1</formula>
      <formula>AI138-1</formula>
    </cfRule>
  </conditionalFormatting>
  <conditionalFormatting sqref="AK138">
    <cfRule type="cellIs" dxfId="260" priority="448" stopIfTrue="1" operator="notEqual">
      <formula>""</formula>
    </cfRule>
  </conditionalFormatting>
  <conditionalFormatting sqref="G325">
    <cfRule type="cellIs" dxfId="259" priority="438" stopIfTrue="1" operator="equal">
      <formula>""</formula>
    </cfRule>
    <cfRule type="cellIs" dxfId="258" priority="439" stopIfTrue="1" operator="equal">
      <formula>H325</formula>
    </cfRule>
  </conditionalFormatting>
  <conditionalFormatting sqref="AI325">
    <cfRule type="cellIs" dxfId="257" priority="436" stopIfTrue="1" operator="equal">
      <formula>""</formula>
    </cfRule>
    <cfRule type="cellIs" dxfId="256" priority="437" stopIfTrue="1" operator="equal">
      <formula>AJ325</formula>
    </cfRule>
  </conditionalFormatting>
  <conditionalFormatting sqref="L220">
    <cfRule type="expression" dxfId="255" priority="434" stopIfTrue="1">
      <formula>O220&gt;0</formula>
    </cfRule>
  </conditionalFormatting>
  <conditionalFormatting sqref="N220">
    <cfRule type="cellIs" dxfId="254" priority="432" stopIfTrue="1" operator="equal">
      <formula>""</formula>
    </cfRule>
    <cfRule type="cellIs" dxfId="253" priority="433" stopIfTrue="1" operator="equal">
      <formula>O220</formula>
    </cfRule>
  </conditionalFormatting>
  <conditionalFormatting sqref="G7">
    <cfRule type="cellIs" dxfId="252" priority="390" stopIfTrue="1" operator="equal">
      <formula>""</formula>
    </cfRule>
    <cfRule type="cellIs" dxfId="251" priority="391" stopIfTrue="1" operator="equal">
      <formula>H7</formula>
    </cfRule>
  </conditionalFormatting>
  <conditionalFormatting sqref="Z225">
    <cfRule type="expression" dxfId="250" priority="397" stopIfTrue="1">
      <formula>AC225&gt;0</formula>
    </cfRule>
  </conditionalFormatting>
  <conditionalFormatting sqref="AB225">
    <cfRule type="cellIs" dxfId="249" priority="395" stopIfTrue="1" operator="equal">
      <formula>""</formula>
    </cfRule>
    <cfRule type="cellIs" dxfId="248" priority="396" stopIfTrue="1" operator="equal">
      <formula>AC225</formula>
    </cfRule>
  </conditionalFormatting>
  <conditionalFormatting sqref="AI264">
    <cfRule type="cellIs" dxfId="247" priority="392" stopIfTrue="1" operator="equal">
      <formula>""</formula>
    </cfRule>
    <cfRule type="cellIs" dxfId="246" priority="393" stopIfTrue="1" operator="equal">
      <formula>AJ264</formula>
    </cfRule>
  </conditionalFormatting>
  <conditionalFormatting sqref="AG264">
    <cfRule type="expression" dxfId="245" priority="394" stopIfTrue="1">
      <formula>AJ264&gt;0</formula>
    </cfRule>
  </conditionalFormatting>
  <conditionalFormatting sqref="AI142">
    <cfRule type="cellIs" dxfId="244" priority="379" stopIfTrue="1" operator="equal">
      <formula>""</formula>
    </cfRule>
    <cfRule type="cellIs" dxfId="243" priority="380" stopIfTrue="1" operator="equal">
      <formula>AJ142</formula>
    </cfRule>
  </conditionalFormatting>
  <conditionalFormatting sqref="AI143">
    <cfRule type="cellIs" dxfId="242" priority="382" stopIfTrue="1" operator="equal">
      <formula>""</formula>
    </cfRule>
    <cfRule type="cellIs" dxfId="241" priority="383" stopIfTrue="1" operator="equal">
      <formula>AJ143</formula>
    </cfRule>
  </conditionalFormatting>
  <conditionalFormatting sqref="AG143">
    <cfRule type="expression" dxfId="240" priority="384" stopIfTrue="1">
      <formula>AJ143&gt;0</formula>
    </cfRule>
  </conditionalFormatting>
  <conditionalFormatting sqref="AG142">
    <cfRule type="expression" dxfId="239" priority="381" stopIfTrue="1">
      <formula>AJ142&gt;0</formula>
    </cfRule>
  </conditionalFormatting>
  <conditionalFormatting sqref="AI134">
    <cfRule type="cellIs" dxfId="238" priority="376" stopIfTrue="1" operator="equal">
      <formula>""</formula>
    </cfRule>
    <cfRule type="cellIs" dxfId="237" priority="377" stopIfTrue="1" operator="equal">
      <formula>AJ134</formula>
    </cfRule>
  </conditionalFormatting>
  <conditionalFormatting sqref="AJ134">
    <cfRule type="cellIs" dxfId="236" priority="373" stopIfTrue="1" operator="greaterThan">
      <formula>AI134</formula>
    </cfRule>
    <cfRule type="expression" dxfId="235" priority="374" stopIfTrue="1">
      <formula>MOD(AJ134,50)&gt;0</formula>
    </cfRule>
    <cfRule type="cellIs" dxfId="234" priority="375" stopIfTrue="1" operator="between">
      <formula>1</formula>
      <formula>AI134-1</formula>
    </cfRule>
  </conditionalFormatting>
  <conditionalFormatting sqref="AG134">
    <cfRule type="expression" dxfId="233" priority="378" stopIfTrue="1">
      <formula>AJ134&gt;0</formula>
    </cfRule>
  </conditionalFormatting>
  <conditionalFormatting sqref="AK134">
    <cfRule type="cellIs" dxfId="232" priority="372" stopIfTrue="1" operator="notEqual">
      <formula>""</formula>
    </cfRule>
  </conditionalFormatting>
  <conditionalFormatting sqref="AI133">
    <cfRule type="cellIs" dxfId="231" priority="369" stopIfTrue="1" operator="equal">
      <formula>""</formula>
    </cfRule>
    <cfRule type="cellIs" dxfId="230" priority="370" stopIfTrue="1" operator="equal">
      <formula>AJ133</formula>
    </cfRule>
  </conditionalFormatting>
  <conditionalFormatting sqref="AJ133">
    <cfRule type="cellIs" dxfId="229" priority="366" stopIfTrue="1" operator="greaterThan">
      <formula>AI133</formula>
    </cfRule>
    <cfRule type="expression" dxfId="228" priority="367" stopIfTrue="1">
      <formula>MOD(AJ133,50)&gt;0</formula>
    </cfRule>
    <cfRule type="cellIs" dxfId="227" priority="368" stopIfTrue="1" operator="between">
      <formula>1</formula>
      <formula>AI133-1</formula>
    </cfRule>
  </conditionalFormatting>
  <conditionalFormatting sqref="AG133">
    <cfRule type="expression" dxfId="226" priority="371" stopIfTrue="1">
      <formula>AJ133&gt;0</formula>
    </cfRule>
  </conditionalFormatting>
  <conditionalFormatting sqref="AK133">
    <cfRule type="cellIs" dxfId="225" priority="365" stopIfTrue="1" operator="notEqual">
      <formula>""</formula>
    </cfRule>
  </conditionalFormatting>
  <conditionalFormatting sqref="N221">
    <cfRule type="cellIs" dxfId="224" priority="334" stopIfTrue="1" operator="equal">
      <formula>""</formula>
    </cfRule>
    <cfRule type="cellIs" dxfId="223" priority="335" stopIfTrue="1" operator="equal">
      <formula>O221</formula>
    </cfRule>
  </conditionalFormatting>
  <conditionalFormatting sqref="L221">
    <cfRule type="expression" dxfId="222" priority="333" stopIfTrue="1">
      <formula>O221&gt;0</formula>
    </cfRule>
  </conditionalFormatting>
  <conditionalFormatting sqref="N223">
    <cfRule type="cellIs" dxfId="221" priority="327" stopIfTrue="1" operator="equal">
      <formula>""</formula>
    </cfRule>
    <cfRule type="cellIs" dxfId="220" priority="328" stopIfTrue="1" operator="equal">
      <formula>O223</formula>
    </cfRule>
  </conditionalFormatting>
  <conditionalFormatting sqref="AI219">
    <cfRule type="cellIs" dxfId="219" priority="311" stopIfTrue="1" operator="equal">
      <formula>""</formula>
    </cfRule>
    <cfRule type="cellIs" dxfId="218" priority="312" stopIfTrue="1" operator="equal">
      <formula>AJ219</formula>
    </cfRule>
  </conditionalFormatting>
  <conditionalFormatting sqref="AG219">
    <cfRule type="expression" dxfId="217" priority="314" stopIfTrue="1">
      <formula>AJ219&gt;0</formula>
    </cfRule>
  </conditionalFormatting>
  <conditionalFormatting sqref="AP280">
    <cfRule type="cellIs" dxfId="216" priority="293" stopIfTrue="1" operator="equal">
      <formula>""</formula>
    </cfRule>
    <cfRule type="cellIs" dxfId="215" priority="294" stopIfTrue="1" operator="equal">
      <formula>AQ280</formula>
    </cfRule>
  </conditionalFormatting>
  <conditionalFormatting sqref="AN28">
    <cfRule type="expression" dxfId="214" priority="292" stopIfTrue="1">
      <formula>AQ28&gt;0</formula>
    </cfRule>
  </conditionalFormatting>
  <conditionalFormatting sqref="AG221:AG222">
    <cfRule type="expression" dxfId="213" priority="291" stopIfTrue="1">
      <formula>AJ221&gt;0</formula>
    </cfRule>
  </conditionalFormatting>
  <conditionalFormatting sqref="AG91:AG92">
    <cfRule type="expression" dxfId="212" priority="286" stopIfTrue="1">
      <formula>AJ91&gt;0</formula>
    </cfRule>
  </conditionalFormatting>
  <conditionalFormatting sqref="AI93:AI94">
    <cfRule type="cellIs" dxfId="211" priority="284" stopIfTrue="1" operator="equal">
      <formula>""</formula>
    </cfRule>
    <cfRule type="cellIs" dxfId="210" priority="285" stopIfTrue="1" operator="equal">
      <formula>AJ93</formula>
    </cfRule>
  </conditionalFormatting>
  <conditionalFormatting sqref="AG93:AG94">
    <cfRule type="expression" dxfId="209" priority="283" stopIfTrue="1">
      <formula>AJ93&gt;0</formula>
    </cfRule>
  </conditionalFormatting>
  <conditionalFormatting sqref="AJ93:AJ94">
    <cfRule type="cellIs" dxfId="208" priority="280" stopIfTrue="1" operator="greaterThan">
      <formula>AI93</formula>
    </cfRule>
    <cfRule type="expression" dxfId="207" priority="281" stopIfTrue="1">
      <formula>MOD(AJ93,50)&gt;0</formula>
    </cfRule>
    <cfRule type="cellIs" dxfId="206" priority="282" stopIfTrue="1" operator="between">
      <formula>1</formula>
      <formula>AI93-1</formula>
    </cfRule>
  </conditionalFormatting>
  <conditionalFormatting sqref="AK93:AK94">
    <cfRule type="cellIs" dxfId="205" priority="279" stopIfTrue="1" operator="notEqual">
      <formula>""</formula>
    </cfRule>
  </conditionalFormatting>
  <conditionalFormatting sqref="AI97:AI99">
    <cfRule type="cellIs" dxfId="204" priority="276" stopIfTrue="1" operator="equal">
      <formula>""</formula>
    </cfRule>
    <cfRule type="cellIs" dxfId="203" priority="277" stopIfTrue="1" operator="equal">
      <formula>AJ97</formula>
    </cfRule>
  </conditionalFormatting>
  <conditionalFormatting sqref="AG96:AG99">
    <cfRule type="expression" dxfId="202" priority="278" stopIfTrue="1">
      <formula>AJ96&gt;0</formula>
    </cfRule>
  </conditionalFormatting>
  <conditionalFormatting sqref="AI95">
    <cfRule type="cellIs" dxfId="201" priority="274" stopIfTrue="1" operator="equal">
      <formula>""</formula>
    </cfRule>
    <cfRule type="cellIs" dxfId="200" priority="275" stopIfTrue="1" operator="equal">
      <formula>AJ95</formula>
    </cfRule>
  </conditionalFormatting>
  <conditionalFormatting sqref="AG95">
    <cfRule type="expression" dxfId="199" priority="273" stopIfTrue="1">
      <formula>AJ95&gt;0</formula>
    </cfRule>
  </conditionalFormatting>
  <conditionalFormatting sqref="AI96">
    <cfRule type="cellIs" dxfId="198" priority="271" stopIfTrue="1" operator="equal">
      <formula>""</formula>
    </cfRule>
    <cfRule type="cellIs" dxfId="197" priority="272" stopIfTrue="1" operator="equal">
      <formula>AJ96</formula>
    </cfRule>
  </conditionalFormatting>
  <conditionalFormatting sqref="AJ96">
    <cfRule type="cellIs" dxfId="196" priority="268" stopIfTrue="1" operator="greaterThan">
      <formula>AI96</formula>
    </cfRule>
    <cfRule type="expression" dxfId="195" priority="269" stopIfTrue="1">
      <formula>MOD(AJ96,50)&gt;0</formula>
    </cfRule>
    <cfRule type="cellIs" dxfId="194" priority="270" stopIfTrue="1" operator="between">
      <formula>1</formula>
      <formula>AI96-1</formula>
    </cfRule>
  </conditionalFormatting>
  <conditionalFormatting sqref="AK96">
    <cfRule type="cellIs" dxfId="193" priority="267" stopIfTrue="1" operator="notEqual">
      <formula>""</formula>
    </cfRule>
  </conditionalFormatting>
  <conditionalFormatting sqref="AQ157">
    <cfRule type="cellIs" dxfId="192" priority="258" stopIfTrue="1" operator="greaterThan">
      <formula>AP157</formula>
    </cfRule>
    <cfRule type="expression" dxfId="191" priority="259" stopIfTrue="1">
      <formula>MOD(AQ157,50)&gt;0</formula>
    </cfRule>
  </conditionalFormatting>
  <conditionalFormatting sqref="AP153">
    <cfRule type="cellIs" dxfId="190" priority="254" stopIfTrue="1" operator="equal">
      <formula>""</formula>
    </cfRule>
    <cfRule type="cellIs" dxfId="189" priority="255" stopIfTrue="1" operator="equal">
      <formula>AQ153</formula>
    </cfRule>
  </conditionalFormatting>
  <conditionalFormatting sqref="AN153">
    <cfRule type="expression" dxfId="188" priority="256" stopIfTrue="1">
      <formula>AQ153&gt;0</formula>
    </cfRule>
  </conditionalFormatting>
  <conditionalFormatting sqref="AP30:AP38">
    <cfRule type="cellIs" dxfId="187" priority="252" stopIfTrue="1" operator="equal">
      <formula>""</formula>
    </cfRule>
    <cfRule type="cellIs" dxfId="186" priority="253" stopIfTrue="1" operator="equal">
      <formula>AQ30</formula>
    </cfRule>
  </conditionalFormatting>
  <conditionalFormatting sqref="AN316">
    <cfRule type="expression" dxfId="185" priority="244" stopIfTrue="1">
      <formula>AQ316&gt;0</formula>
    </cfRule>
  </conditionalFormatting>
  <conditionalFormatting sqref="AP314">
    <cfRule type="cellIs" dxfId="184" priority="246" stopIfTrue="1" operator="equal">
      <formula>""</formula>
    </cfRule>
    <cfRule type="cellIs" dxfId="183" priority="247" stopIfTrue="1" operator="equal">
      <formula>AQ314</formula>
    </cfRule>
  </conditionalFormatting>
  <conditionalFormatting sqref="AN314">
    <cfRule type="expression" dxfId="182" priority="245" stopIfTrue="1">
      <formula>AQ314&gt;0</formula>
    </cfRule>
  </conditionalFormatting>
  <conditionalFormatting sqref="AQ316">
    <cfRule type="cellIs" dxfId="181" priority="242" stopIfTrue="1" operator="greaterThan">
      <formula>AP316</formula>
    </cfRule>
    <cfRule type="expression" dxfId="180" priority="243" stopIfTrue="1">
      <formula>MOD(AQ316,50)&gt;0</formula>
    </cfRule>
  </conditionalFormatting>
  <conditionalFormatting sqref="N218">
    <cfRule type="cellIs" dxfId="179" priority="240" stopIfTrue="1" operator="equal">
      <formula>""</formula>
    </cfRule>
    <cfRule type="cellIs" dxfId="178" priority="241" stopIfTrue="1" operator="equal">
      <formula>O218</formula>
    </cfRule>
  </conditionalFormatting>
  <conditionalFormatting sqref="L222">
    <cfRule type="expression" dxfId="177" priority="239" stopIfTrue="1">
      <formula>O222&gt;0</formula>
    </cfRule>
  </conditionalFormatting>
  <conditionalFormatting sqref="N222">
    <cfRule type="cellIs" dxfId="176" priority="237" stopIfTrue="1" operator="equal">
      <formula>""</formula>
    </cfRule>
    <cfRule type="cellIs" dxfId="175" priority="238" stopIfTrue="1" operator="equal">
      <formula>O222</formula>
    </cfRule>
  </conditionalFormatting>
  <conditionalFormatting sqref="L223">
    <cfRule type="expression" dxfId="174" priority="236" stopIfTrue="1">
      <formula>O223&gt;0</formula>
    </cfRule>
  </conditionalFormatting>
  <conditionalFormatting sqref="N224">
    <cfRule type="cellIs" dxfId="173" priority="234" stopIfTrue="1" operator="equal">
      <formula>""</formula>
    </cfRule>
    <cfRule type="cellIs" dxfId="172" priority="235" stopIfTrue="1" operator="equal">
      <formula>O224</formula>
    </cfRule>
  </conditionalFormatting>
  <conditionalFormatting sqref="L224">
    <cfRule type="expression" dxfId="171" priority="233" stopIfTrue="1">
      <formula>O224&gt;0</formula>
    </cfRule>
  </conditionalFormatting>
  <conditionalFormatting sqref="L225">
    <cfRule type="expression" dxfId="170" priority="232" stopIfTrue="1">
      <formula>O225&gt;0</formula>
    </cfRule>
  </conditionalFormatting>
  <conditionalFormatting sqref="N225">
    <cfRule type="cellIs" dxfId="169" priority="230" stopIfTrue="1" operator="equal">
      <formula>""</formula>
    </cfRule>
    <cfRule type="cellIs" dxfId="168" priority="231" stopIfTrue="1" operator="equal">
      <formula>O225</formula>
    </cfRule>
  </conditionalFormatting>
  <conditionalFormatting sqref="L226">
    <cfRule type="expression" dxfId="167" priority="229" stopIfTrue="1">
      <formula>O226&gt;0</formula>
    </cfRule>
  </conditionalFormatting>
  <conditionalFormatting sqref="N226">
    <cfRule type="cellIs" dxfId="166" priority="227" stopIfTrue="1" operator="equal">
      <formula>""</formula>
    </cfRule>
    <cfRule type="cellIs" dxfId="165" priority="228" stopIfTrue="1" operator="equal">
      <formula>O226</formula>
    </cfRule>
  </conditionalFormatting>
  <conditionalFormatting sqref="L227">
    <cfRule type="expression" dxfId="164" priority="226" stopIfTrue="1">
      <formula>O227&gt;0</formula>
    </cfRule>
  </conditionalFormatting>
  <conditionalFormatting sqref="N227">
    <cfRule type="cellIs" dxfId="163" priority="224" stopIfTrue="1" operator="equal">
      <formula>""</formula>
    </cfRule>
    <cfRule type="cellIs" dxfId="162" priority="225" stopIfTrue="1" operator="equal">
      <formula>O227</formula>
    </cfRule>
  </conditionalFormatting>
  <conditionalFormatting sqref="L228">
    <cfRule type="expression" dxfId="161" priority="223" stopIfTrue="1">
      <formula>O228&gt;0</formula>
    </cfRule>
  </conditionalFormatting>
  <conditionalFormatting sqref="N228">
    <cfRule type="cellIs" dxfId="160" priority="221" stopIfTrue="1" operator="equal">
      <formula>""</formula>
    </cfRule>
    <cfRule type="cellIs" dxfId="159" priority="222" stopIfTrue="1" operator="equal">
      <formula>O228</formula>
    </cfRule>
  </conditionalFormatting>
  <conditionalFormatting sqref="L229">
    <cfRule type="expression" dxfId="158" priority="220" stopIfTrue="1">
      <formula>O229&gt;0</formula>
    </cfRule>
  </conditionalFormatting>
  <conditionalFormatting sqref="N229">
    <cfRule type="cellIs" dxfId="157" priority="218" stopIfTrue="1" operator="equal">
      <formula>""</formula>
    </cfRule>
    <cfRule type="cellIs" dxfId="156" priority="219" stopIfTrue="1" operator="equal">
      <formula>O229</formula>
    </cfRule>
  </conditionalFormatting>
  <conditionalFormatting sqref="G217:G223">
    <cfRule type="cellIs" dxfId="155" priority="215" stopIfTrue="1" operator="equal">
      <formula>""</formula>
    </cfRule>
    <cfRule type="cellIs" dxfId="154" priority="216" stopIfTrue="1" operator="equal">
      <formula>H217</formula>
    </cfRule>
  </conditionalFormatting>
  <conditionalFormatting sqref="E217:E221">
    <cfRule type="expression" dxfId="153" priority="217" stopIfTrue="1">
      <formula>H217&gt;0</formula>
    </cfRule>
  </conditionalFormatting>
  <conditionalFormatting sqref="E222:E223">
    <cfRule type="expression" dxfId="152" priority="206" stopIfTrue="1">
      <formula>H222&gt;0</formula>
    </cfRule>
  </conditionalFormatting>
  <conditionalFormatting sqref="G230 G233 G224:G227">
    <cfRule type="cellIs" dxfId="151" priority="156" stopIfTrue="1" operator="equal">
      <formula>""</formula>
    </cfRule>
    <cfRule type="cellIs" dxfId="150" priority="157" stopIfTrue="1" operator="equal">
      <formula>H224</formula>
    </cfRule>
  </conditionalFormatting>
  <conditionalFormatting sqref="E231:E233 E224:E227">
    <cfRule type="expression" dxfId="149" priority="158" stopIfTrue="1">
      <formula>H224&gt;0</formula>
    </cfRule>
  </conditionalFormatting>
  <conditionalFormatting sqref="G228">
    <cfRule type="cellIs" dxfId="148" priority="153" stopIfTrue="1" operator="equal">
      <formula>""</formula>
    </cfRule>
    <cfRule type="cellIs" dxfId="147" priority="154" stopIfTrue="1" operator="equal">
      <formula>H228</formula>
    </cfRule>
  </conditionalFormatting>
  <conditionalFormatting sqref="E228">
    <cfRule type="expression" dxfId="146" priority="155" stopIfTrue="1">
      <formula>H228&gt;0</formula>
    </cfRule>
  </conditionalFormatting>
  <conditionalFormatting sqref="G229">
    <cfRule type="cellIs" dxfId="145" priority="150" stopIfTrue="1" operator="equal">
      <formula>""</formula>
    </cfRule>
    <cfRule type="cellIs" dxfId="144" priority="151" stopIfTrue="1" operator="equal">
      <formula>H229</formula>
    </cfRule>
  </conditionalFormatting>
  <conditionalFormatting sqref="E229">
    <cfRule type="expression" dxfId="143" priority="152" stopIfTrue="1">
      <formula>H229&gt;0</formula>
    </cfRule>
  </conditionalFormatting>
  <conditionalFormatting sqref="H224:H225">
    <cfRule type="cellIs" dxfId="142" priority="164" stopIfTrue="1" operator="greaterThan">
      <formula>G224</formula>
    </cfRule>
    <cfRule type="expression" dxfId="141" priority="165" stopIfTrue="1">
      <formula>MOD(H224,50)&gt;0</formula>
    </cfRule>
    <cfRule type="cellIs" dxfId="140" priority="166" stopIfTrue="1" operator="between">
      <formula>1</formula>
      <formula>G224-1</formula>
    </cfRule>
  </conditionalFormatting>
  <conditionalFormatting sqref="I230">
    <cfRule type="cellIs" dxfId="139" priority="162" stopIfTrue="1" operator="notEqual">
      <formula>""</formula>
    </cfRule>
  </conditionalFormatting>
  <conditionalFormatting sqref="H230">
    <cfRule type="cellIs" dxfId="138" priority="159" stopIfTrue="1" operator="greaterThan">
      <formula>G230</formula>
    </cfRule>
    <cfRule type="expression" dxfId="137" priority="160" stopIfTrue="1">
      <formula>MOD(H230,50)&gt;0</formula>
    </cfRule>
    <cfRule type="cellIs" dxfId="136" priority="161" stopIfTrue="1" operator="between">
      <formula>1</formula>
      <formula>G230-1</formula>
    </cfRule>
  </conditionalFormatting>
  <conditionalFormatting sqref="E230">
    <cfRule type="expression" dxfId="135" priority="163" stopIfTrue="1">
      <formula>H230&gt;0</formula>
    </cfRule>
  </conditionalFormatting>
  <conditionalFormatting sqref="G232">
    <cfRule type="cellIs" dxfId="134" priority="148" stopIfTrue="1" operator="equal">
      <formula>""</formula>
    </cfRule>
    <cfRule type="cellIs" dxfId="133" priority="149" stopIfTrue="1" operator="equal">
      <formula>H232</formula>
    </cfRule>
  </conditionalFormatting>
  <conditionalFormatting sqref="G231">
    <cfRule type="cellIs" dxfId="132" priority="146" stopIfTrue="1" operator="equal">
      <formula>""</formula>
    </cfRule>
    <cfRule type="cellIs" dxfId="131" priority="147" stopIfTrue="1" operator="equal">
      <formula>H231</formula>
    </cfRule>
  </conditionalFormatting>
  <conditionalFormatting sqref="I224:I225">
    <cfRule type="cellIs" dxfId="130" priority="145" stopIfTrue="1" operator="notEqual">
      <formula>""</formula>
    </cfRule>
  </conditionalFormatting>
  <conditionalFormatting sqref="AI16">
    <cfRule type="cellIs" dxfId="129" priority="138" stopIfTrue="1" operator="equal">
      <formula>""</formula>
    </cfRule>
    <cfRule type="cellIs" dxfId="128" priority="139" stopIfTrue="1" operator="equal">
      <formula>AJ16</formula>
    </cfRule>
  </conditionalFormatting>
  <conditionalFormatting sqref="AK16">
    <cfRule type="cellIs" dxfId="127" priority="140" stopIfTrue="1" operator="notEqual">
      <formula>""</formula>
    </cfRule>
  </conditionalFormatting>
  <conditionalFormatting sqref="AJ16">
    <cfRule type="cellIs" dxfId="126" priority="135" stopIfTrue="1" operator="greaterThan">
      <formula>AI16</formula>
    </cfRule>
    <cfRule type="expression" dxfId="125" priority="136" stopIfTrue="1">
      <formula>MOD(AJ16,50)&gt;0</formula>
    </cfRule>
    <cfRule type="cellIs" dxfId="124" priority="137" stopIfTrue="1" operator="between">
      <formula>1</formula>
      <formula>AI16-1</formula>
    </cfRule>
  </conditionalFormatting>
  <conditionalFormatting sqref="AG16">
    <cfRule type="expression" dxfId="123" priority="141" stopIfTrue="1">
      <formula>AJ16&gt;0</formula>
    </cfRule>
  </conditionalFormatting>
  <conditionalFormatting sqref="AK10">
    <cfRule type="cellIs" dxfId="122" priority="134" stopIfTrue="1" operator="notEqual">
      <formula>""</formula>
    </cfRule>
  </conditionalFormatting>
  <conditionalFormatting sqref="AJ10">
    <cfRule type="cellIs" dxfId="121" priority="131" stopIfTrue="1" operator="greaterThan">
      <formula>AI10</formula>
    </cfRule>
    <cfRule type="expression" dxfId="120" priority="132" stopIfTrue="1">
      <formula>MOD(AJ10,50)&gt;0</formula>
    </cfRule>
    <cfRule type="cellIs" dxfId="119" priority="133" stopIfTrue="1" operator="between">
      <formula>1</formula>
      <formula>AI10-1</formula>
    </cfRule>
  </conditionalFormatting>
  <conditionalFormatting sqref="AG10">
    <cfRule type="expression" dxfId="118" priority="130" stopIfTrue="1">
      <formula>AJ10&gt;0</formula>
    </cfRule>
  </conditionalFormatting>
  <conditionalFormatting sqref="AI10">
    <cfRule type="cellIs" dxfId="117" priority="128" stopIfTrue="1" operator="equal">
      <formula>""</formula>
    </cfRule>
    <cfRule type="cellIs" dxfId="116" priority="129" stopIfTrue="1" operator="equal">
      <formula>AJ10</formula>
    </cfRule>
  </conditionalFormatting>
  <conditionalFormatting sqref="AB265">
    <cfRule type="cellIs" dxfId="115" priority="125" stopIfTrue="1" operator="equal">
      <formula>""</formula>
    </cfRule>
    <cfRule type="cellIs" dxfId="114" priority="126" stopIfTrue="1" operator="equal">
      <formula>AC265</formula>
    </cfRule>
  </conditionalFormatting>
  <conditionalFormatting sqref="Z265">
    <cfRule type="expression" dxfId="113" priority="127" stopIfTrue="1">
      <formula>AC265&gt;0</formula>
    </cfRule>
  </conditionalFormatting>
  <conditionalFormatting sqref="AB614">
    <cfRule type="cellIs" dxfId="112" priority="121" stopIfTrue="1" operator="equal">
      <formula>""</formula>
    </cfRule>
    <cfRule type="cellIs" dxfId="111" priority="122" stopIfTrue="1" operator="equal">
      <formula>AC614</formula>
    </cfRule>
  </conditionalFormatting>
  <conditionalFormatting sqref="AD614">
    <cfRule type="cellIs" dxfId="110" priority="123" stopIfTrue="1" operator="notEqual">
      <formula>""</formula>
    </cfRule>
  </conditionalFormatting>
  <conditionalFormatting sqref="AC614">
    <cfRule type="cellIs" dxfId="109" priority="118" stopIfTrue="1" operator="greaterThan">
      <formula>AB614</formula>
    </cfRule>
    <cfRule type="expression" dxfId="108" priority="119" stopIfTrue="1">
      <formula>MOD(AC614,50)&gt;0</formula>
    </cfRule>
    <cfRule type="cellIs" dxfId="107" priority="120" stopIfTrue="1" operator="between">
      <formula>1</formula>
      <formula>AB614-1</formula>
    </cfRule>
  </conditionalFormatting>
  <conditionalFormatting sqref="Z614">
    <cfRule type="expression" dxfId="106" priority="124" stopIfTrue="1">
      <formula>AC614&gt;0</formula>
    </cfRule>
  </conditionalFormatting>
  <conditionalFormatting sqref="AB615">
    <cfRule type="cellIs" dxfId="105" priority="114" stopIfTrue="1" operator="equal">
      <formula>""</formula>
    </cfRule>
    <cfRule type="cellIs" dxfId="104" priority="115" stopIfTrue="1" operator="equal">
      <formula>AC615</formula>
    </cfRule>
  </conditionalFormatting>
  <conditionalFormatting sqref="AD615">
    <cfRule type="cellIs" dxfId="103" priority="116" stopIfTrue="1" operator="notEqual">
      <formula>""</formula>
    </cfRule>
  </conditionalFormatting>
  <conditionalFormatting sqref="AC615">
    <cfRule type="cellIs" dxfId="102" priority="111" stopIfTrue="1" operator="greaterThan">
      <formula>AB615</formula>
    </cfRule>
    <cfRule type="expression" dxfId="101" priority="112" stopIfTrue="1">
      <formula>MOD(AC615,50)&gt;0</formula>
    </cfRule>
    <cfRule type="cellIs" dxfId="100" priority="113" stopIfTrue="1" operator="between">
      <formula>1</formula>
      <formula>AB615-1</formula>
    </cfRule>
  </conditionalFormatting>
  <conditionalFormatting sqref="Z615">
    <cfRule type="expression" dxfId="99" priority="117" stopIfTrue="1">
      <formula>AC615&gt;0</formula>
    </cfRule>
  </conditionalFormatting>
  <conditionalFormatting sqref="AB616">
    <cfRule type="cellIs" dxfId="98" priority="107" stopIfTrue="1" operator="equal">
      <formula>""</formula>
    </cfRule>
    <cfRule type="cellIs" dxfId="97" priority="108" stopIfTrue="1" operator="equal">
      <formula>AC616</formula>
    </cfRule>
  </conditionalFormatting>
  <conditionalFormatting sqref="AD616">
    <cfRule type="cellIs" dxfId="96" priority="109" stopIfTrue="1" operator="notEqual">
      <formula>""</formula>
    </cfRule>
  </conditionalFormatting>
  <conditionalFormatting sqref="AC616">
    <cfRule type="cellIs" dxfId="95" priority="104" stopIfTrue="1" operator="greaterThan">
      <formula>AB616</formula>
    </cfRule>
    <cfRule type="expression" dxfId="94" priority="105" stopIfTrue="1">
      <formula>MOD(AC616,50)&gt;0</formula>
    </cfRule>
    <cfRule type="cellIs" dxfId="93" priority="106" stopIfTrue="1" operator="between">
      <formula>1</formula>
      <formula>AB616-1</formula>
    </cfRule>
  </conditionalFormatting>
  <conditionalFormatting sqref="Z616">
    <cfRule type="expression" dxfId="92" priority="110" stopIfTrue="1">
      <formula>AC616&gt;0</formula>
    </cfRule>
  </conditionalFormatting>
  <conditionalFormatting sqref="AB617">
    <cfRule type="cellIs" dxfId="91" priority="101" stopIfTrue="1" operator="equal">
      <formula>""</formula>
    </cfRule>
    <cfRule type="cellIs" dxfId="90" priority="102" stopIfTrue="1" operator="equal">
      <formula>AC617</formula>
    </cfRule>
  </conditionalFormatting>
  <conditionalFormatting sqref="Z617">
    <cfRule type="expression" dxfId="89" priority="103" stopIfTrue="1">
      <formula>AC617&gt;0</formula>
    </cfRule>
  </conditionalFormatting>
  <conditionalFormatting sqref="AI227:AI231">
    <cfRule type="cellIs" dxfId="88" priority="98" stopIfTrue="1" operator="equal">
      <formula>""</formula>
    </cfRule>
    <cfRule type="cellIs" dxfId="87" priority="99" stopIfTrue="1" operator="equal">
      <formula>AJ227</formula>
    </cfRule>
  </conditionalFormatting>
  <conditionalFormatting sqref="AG227:AG232">
    <cfRule type="expression" dxfId="86" priority="100" stopIfTrue="1">
      <formula>AJ227&gt;0</formula>
    </cfRule>
  </conditionalFormatting>
  <conditionalFormatting sqref="AI232">
    <cfRule type="cellIs" dxfId="85" priority="96" stopIfTrue="1" operator="equal">
      <formula>""</formula>
    </cfRule>
    <cfRule type="cellIs" dxfId="84" priority="97" stopIfTrue="1" operator="equal">
      <formula>AJ232</formula>
    </cfRule>
  </conditionalFormatting>
  <conditionalFormatting sqref="AI233">
    <cfRule type="cellIs" dxfId="83" priority="88" stopIfTrue="1" operator="equal">
      <formula>""</formula>
    </cfRule>
    <cfRule type="cellIs" dxfId="82" priority="89" stopIfTrue="1" operator="equal">
      <formula>AJ233</formula>
    </cfRule>
  </conditionalFormatting>
  <conditionalFormatting sqref="AI234">
    <cfRule type="cellIs" dxfId="81" priority="85" stopIfTrue="1" operator="equal">
      <formula>""</formula>
    </cfRule>
    <cfRule type="cellIs" dxfId="80" priority="86" stopIfTrue="1" operator="equal">
      <formula>AJ234</formula>
    </cfRule>
  </conditionalFormatting>
  <conditionalFormatting sqref="AG234">
    <cfRule type="expression" dxfId="79" priority="87" stopIfTrue="1">
      <formula>AJ234&gt;0</formula>
    </cfRule>
  </conditionalFormatting>
  <conditionalFormatting sqref="AG233">
    <cfRule type="expression" dxfId="78" priority="84" stopIfTrue="1">
      <formula>AJ233&gt;0</formula>
    </cfRule>
  </conditionalFormatting>
  <conditionalFormatting sqref="AJ217:AJ224 AJ227:AJ232">
    <cfRule type="cellIs" dxfId="77" priority="81" stopIfTrue="1" operator="greaterThan">
      <formula>AI217</formula>
    </cfRule>
    <cfRule type="expression" dxfId="76" priority="82" stopIfTrue="1">
      <formula>MOD(AJ217,50)&gt;0</formula>
    </cfRule>
    <cfRule type="cellIs" dxfId="75" priority="83" stopIfTrue="1" operator="between">
      <formula>1</formula>
      <formula>AI217-1</formula>
    </cfRule>
  </conditionalFormatting>
  <conditionalFormatting sqref="AK217:AK224 AK227:AK232">
    <cfRule type="cellIs" dxfId="74" priority="80" stopIfTrue="1" operator="notEqual">
      <formula>""</formula>
    </cfRule>
  </conditionalFormatting>
  <conditionalFormatting sqref="AG225:AG226">
    <cfRule type="expression" dxfId="73" priority="79" stopIfTrue="1">
      <formula>AJ225&gt;0</formula>
    </cfRule>
  </conditionalFormatting>
  <conditionalFormatting sqref="AI225">
    <cfRule type="cellIs" dxfId="72" priority="77" stopIfTrue="1" operator="equal">
      <formula>""</formula>
    </cfRule>
    <cfRule type="cellIs" dxfId="71" priority="78" stopIfTrue="1" operator="equal">
      <formula>AJ225</formula>
    </cfRule>
  </conditionalFormatting>
  <conditionalFormatting sqref="AI226">
    <cfRule type="cellIs" dxfId="70" priority="75" stopIfTrue="1" operator="equal">
      <formula>""</formula>
    </cfRule>
    <cfRule type="cellIs" dxfId="69" priority="76" stopIfTrue="1" operator="equal">
      <formula>AJ226</formula>
    </cfRule>
  </conditionalFormatting>
  <conditionalFormatting sqref="H217:H223">
    <cfRule type="cellIs" dxfId="68" priority="72" stopIfTrue="1" operator="greaterThan">
      <formula>G217</formula>
    </cfRule>
    <cfRule type="expression" dxfId="67" priority="73" stopIfTrue="1">
      <formula>MOD(H217,50)&gt;0</formula>
    </cfRule>
    <cfRule type="cellIs" dxfId="66" priority="74" stopIfTrue="1" operator="between">
      <formula>1</formula>
      <formula>G217-1</formula>
    </cfRule>
  </conditionalFormatting>
  <conditionalFormatting sqref="I217:I223">
    <cfRule type="cellIs" dxfId="65" priority="71" stopIfTrue="1" operator="notEqual">
      <formula>""</formula>
    </cfRule>
  </conditionalFormatting>
  <conditionalFormatting sqref="AI15">
    <cfRule type="cellIs" dxfId="64" priority="67" stopIfTrue="1" operator="equal">
      <formula>""</formula>
    </cfRule>
    <cfRule type="cellIs" dxfId="63" priority="68" stopIfTrue="1" operator="equal">
      <formula>AJ15</formula>
    </cfRule>
  </conditionalFormatting>
  <conditionalFormatting sqref="AK15">
    <cfRule type="cellIs" dxfId="62" priority="69" stopIfTrue="1" operator="notEqual">
      <formula>""</formula>
    </cfRule>
  </conditionalFormatting>
  <conditionalFormatting sqref="AG15">
    <cfRule type="expression" dxfId="61" priority="70" stopIfTrue="1">
      <formula>AJ15&gt;0</formula>
    </cfRule>
  </conditionalFormatting>
  <conditionalFormatting sqref="AJ15">
    <cfRule type="cellIs" dxfId="60" priority="61" stopIfTrue="1" operator="greaterThan">
      <formula>AI15</formula>
    </cfRule>
    <cfRule type="expression" dxfId="59" priority="62" stopIfTrue="1">
      <formula>MOD(AJ15,50)&gt;0</formula>
    </cfRule>
    <cfRule type="cellIs" dxfId="58" priority="63" stopIfTrue="1" operator="between">
      <formula>1</formula>
      <formula>AI15-1</formula>
    </cfRule>
  </conditionalFormatting>
  <conditionalFormatting sqref="G600:G603">
    <cfRule type="cellIs" dxfId="57" priority="58" stopIfTrue="1" operator="equal">
      <formula>""</formula>
    </cfRule>
    <cfRule type="cellIs" dxfId="56" priority="59" stopIfTrue="1" operator="equal">
      <formula>H600</formula>
    </cfRule>
  </conditionalFormatting>
  <conditionalFormatting sqref="E598:E603">
    <cfRule type="expression" dxfId="55" priority="60" stopIfTrue="1">
      <formula>H598&gt;0</formula>
    </cfRule>
  </conditionalFormatting>
  <conditionalFormatting sqref="G598">
    <cfRule type="cellIs" dxfId="54" priority="56" stopIfTrue="1" operator="equal">
      <formula>""</formula>
    </cfRule>
    <cfRule type="cellIs" dxfId="53" priority="57" stopIfTrue="1" operator="equal">
      <formula>H598</formula>
    </cfRule>
  </conditionalFormatting>
  <conditionalFormatting sqref="G599">
    <cfRule type="cellIs" dxfId="52" priority="54" stopIfTrue="1" operator="equal">
      <formula>""</formula>
    </cfRule>
    <cfRule type="cellIs" dxfId="51" priority="55" stopIfTrue="1" operator="equal">
      <formula>H599</formula>
    </cfRule>
  </conditionalFormatting>
  <conditionalFormatting sqref="G608">
    <cfRule type="cellIs" dxfId="50" priority="51" stopIfTrue="1" operator="equal">
      <formula>""</formula>
    </cfRule>
    <cfRule type="cellIs" dxfId="49" priority="52" stopIfTrue="1" operator="equal">
      <formula>H608</formula>
    </cfRule>
  </conditionalFormatting>
  <conditionalFormatting sqref="E608">
    <cfRule type="expression" dxfId="48" priority="53" stopIfTrue="1">
      <formula>H608&gt;0</formula>
    </cfRule>
  </conditionalFormatting>
  <conditionalFormatting sqref="G604:G607">
    <cfRule type="cellIs" dxfId="47" priority="48" stopIfTrue="1" operator="equal">
      <formula>""</formula>
    </cfRule>
    <cfRule type="cellIs" dxfId="46" priority="49" stopIfTrue="1" operator="equal">
      <formula>H604</formula>
    </cfRule>
  </conditionalFormatting>
  <conditionalFormatting sqref="E604:E607">
    <cfRule type="expression" dxfId="45" priority="50" stopIfTrue="1">
      <formula>H604&gt;0</formula>
    </cfRule>
  </conditionalFormatting>
  <conditionalFormatting sqref="G595:G597">
    <cfRule type="cellIs" dxfId="44" priority="46" stopIfTrue="1" operator="equal">
      <formula>""</formula>
    </cfRule>
    <cfRule type="cellIs" dxfId="43" priority="47" stopIfTrue="1" operator="equal">
      <formula>H595</formula>
    </cfRule>
  </conditionalFormatting>
  <conditionalFormatting sqref="AG597:AG599">
    <cfRule type="expression" dxfId="42" priority="45" stopIfTrue="1">
      <formula>AJ597&gt;0</formula>
    </cfRule>
  </conditionalFormatting>
  <conditionalFormatting sqref="AI597:AI599">
    <cfRule type="cellIs" dxfId="41" priority="42" stopIfTrue="1" operator="equal">
      <formula>""</formula>
    </cfRule>
    <cfRule type="cellIs" dxfId="40" priority="43" stopIfTrue="1" operator="equal">
      <formula>AJ597</formula>
    </cfRule>
  </conditionalFormatting>
  <conditionalFormatting sqref="AK597:AK599">
    <cfRule type="cellIs" dxfId="39" priority="44" stopIfTrue="1" operator="notEqual">
      <formula>""</formula>
    </cfRule>
  </conditionalFormatting>
  <conditionalFormatting sqref="AJ597:AJ599">
    <cfRule type="cellIs" dxfId="38" priority="39" stopIfTrue="1" operator="greaterThan">
      <formula>AI597</formula>
    </cfRule>
    <cfRule type="expression" dxfId="37" priority="40" stopIfTrue="1">
      <formula>MOD(AJ597,50)&gt;0</formula>
    </cfRule>
    <cfRule type="cellIs" dxfId="36" priority="41" stopIfTrue="1" operator="between">
      <formula>1</formula>
      <formula>AI597-1</formula>
    </cfRule>
  </conditionalFormatting>
  <conditionalFormatting sqref="AB326">
    <cfRule type="cellIs" dxfId="35" priority="35" stopIfTrue="1" operator="equal">
      <formula>""</formula>
    </cfRule>
    <cfRule type="cellIs" dxfId="34" priority="36" stopIfTrue="1" operator="equal">
      <formula>AC326</formula>
    </cfRule>
  </conditionalFormatting>
  <conditionalFormatting sqref="G326">
    <cfRule type="cellIs" dxfId="33" priority="32" stopIfTrue="1" operator="equal">
      <formula>""</formula>
    </cfRule>
    <cfRule type="cellIs" dxfId="32" priority="33" stopIfTrue="1" operator="equal">
      <formula>H326</formula>
    </cfRule>
  </conditionalFormatting>
  <conditionalFormatting sqref="E326">
    <cfRule type="expression" dxfId="31" priority="34" stopIfTrue="1">
      <formula>H326&gt;0</formula>
    </cfRule>
  </conditionalFormatting>
  <conditionalFormatting sqref="G327">
    <cfRule type="cellIs" dxfId="30" priority="29" stopIfTrue="1" operator="equal">
      <formula>""</formula>
    </cfRule>
    <cfRule type="cellIs" dxfId="29" priority="30" stopIfTrue="1" operator="equal">
      <formula>H327</formula>
    </cfRule>
  </conditionalFormatting>
  <conditionalFormatting sqref="E327">
    <cfRule type="expression" dxfId="28" priority="31" stopIfTrue="1">
      <formula>H327&gt;0</formula>
    </cfRule>
  </conditionalFormatting>
  <conditionalFormatting sqref="N326">
    <cfRule type="cellIs" dxfId="27" priority="26" stopIfTrue="1" operator="equal">
      <formula>""</formula>
    </cfRule>
    <cfRule type="cellIs" dxfId="26" priority="27" stopIfTrue="1" operator="equal">
      <formula>O326</formula>
    </cfRule>
  </conditionalFormatting>
  <conditionalFormatting sqref="L326">
    <cfRule type="expression" dxfId="25" priority="28" stopIfTrue="1">
      <formula>O326&gt;0</formula>
    </cfRule>
  </conditionalFormatting>
  <conditionalFormatting sqref="N327">
    <cfRule type="cellIs" dxfId="24" priority="23" stopIfTrue="1" operator="equal">
      <formula>""</formula>
    </cfRule>
    <cfRule type="cellIs" dxfId="23" priority="24" stopIfTrue="1" operator="equal">
      <formula>O327</formula>
    </cfRule>
  </conditionalFormatting>
  <conditionalFormatting sqref="L327">
    <cfRule type="expression" dxfId="22" priority="25" stopIfTrue="1">
      <formula>O327&gt;0</formula>
    </cfRule>
  </conditionalFormatting>
  <conditionalFormatting sqref="U326">
    <cfRule type="cellIs" dxfId="21" priority="20" stopIfTrue="1" operator="equal">
      <formula>""</formula>
    </cfRule>
    <cfRule type="cellIs" dxfId="20" priority="21" stopIfTrue="1" operator="equal">
      <formula>V326</formula>
    </cfRule>
  </conditionalFormatting>
  <conditionalFormatting sqref="S326">
    <cfRule type="expression" dxfId="19" priority="22" stopIfTrue="1">
      <formula>V326&gt;0</formula>
    </cfRule>
  </conditionalFormatting>
  <conditionalFormatting sqref="U327">
    <cfRule type="cellIs" dxfId="18" priority="17" stopIfTrue="1" operator="equal">
      <formula>""</formula>
    </cfRule>
    <cfRule type="cellIs" dxfId="17" priority="18" stopIfTrue="1" operator="equal">
      <formula>V327</formula>
    </cfRule>
  </conditionalFormatting>
  <conditionalFormatting sqref="S327">
    <cfRule type="expression" dxfId="16" priority="19" stopIfTrue="1">
      <formula>V327&gt;0</formula>
    </cfRule>
  </conditionalFormatting>
  <conditionalFormatting sqref="AI326">
    <cfRule type="cellIs" dxfId="15" priority="14" stopIfTrue="1" operator="equal">
      <formula>""</formula>
    </cfRule>
    <cfRule type="cellIs" dxfId="14" priority="15" stopIfTrue="1" operator="equal">
      <formula>AJ326</formula>
    </cfRule>
  </conditionalFormatting>
  <conditionalFormatting sqref="AG326">
    <cfRule type="expression" dxfId="13" priority="16" stopIfTrue="1">
      <formula>AJ326&gt;0</formula>
    </cfRule>
  </conditionalFormatting>
  <conditionalFormatting sqref="AI327">
    <cfRule type="cellIs" dxfId="12" priority="11" stopIfTrue="1" operator="equal">
      <formula>""</formula>
    </cfRule>
    <cfRule type="cellIs" dxfId="11" priority="12" stopIfTrue="1" operator="equal">
      <formula>AJ327</formula>
    </cfRule>
  </conditionalFormatting>
  <conditionalFormatting sqref="AG327">
    <cfRule type="expression" dxfId="10" priority="13" stopIfTrue="1">
      <formula>AJ327&gt;0</formula>
    </cfRule>
  </conditionalFormatting>
  <conditionalFormatting sqref="AP326">
    <cfRule type="cellIs" dxfId="9" priority="8" stopIfTrue="1" operator="equal">
      <formula>""</formula>
    </cfRule>
    <cfRule type="cellIs" dxfId="8" priority="9" stopIfTrue="1" operator="equal">
      <formula>AQ326</formula>
    </cfRule>
  </conditionalFormatting>
  <conditionalFormatting sqref="AN326">
    <cfRule type="expression" dxfId="7" priority="10" stopIfTrue="1">
      <formula>AQ326&gt;0</formula>
    </cfRule>
  </conditionalFormatting>
  <conditionalFormatting sqref="AP327">
    <cfRule type="cellIs" dxfId="6" priority="5" stopIfTrue="1" operator="equal">
      <formula>""</formula>
    </cfRule>
    <cfRule type="cellIs" dxfId="5" priority="6" stopIfTrue="1" operator="equal">
      <formula>AQ327</formula>
    </cfRule>
  </conditionalFormatting>
  <conditionalFormatting sqref="AN327">
    <cfRule type="expression" dxfId="4" priority="7" stopIfTrue="1">
      <formula>AQ327&gt;0</formula>
    </cfRule>
  </conditionalFormatting>
  <conditionalFormatting sqref="AI222">
    <cfRule type="cellIs" dxfId="3" priority="3" stopIfTrue="1" operator="equal">
      <formula>""</formula>
    </cfRule>
    <cfRule type="cellIs" dxfId="2" priority="4" stopIfTrue="1" operator="equal">
      <formula>AJ222</formula>
    </cfRule>
  </conditionalFormatting>
  <conditionalFormatting sqref="AI221">
    <cfRule type="cellIs" dxfId="1" priority="1" stopIfTrue="1" operator="equal">
      <formula>""</formula>
    </cfRule>
    <cfRule type="cellIs" dxfId="0" priority="2" stopIfTrue="1" operator="equal">
      <formula>AJ221</formula>
    </cfRule>
  </conditionalFormatting>
  <dataValidations count="4">
    <dataValidation type="custom" errorStyle="warning" operator="lessThan" allowBlank="1" showInputMessage="1" showErrorMessage="1" errorTitle="入力が正しくありません！" error="入力された部数が、フル部数オーバーもしくは50部単位の部数になっておりません。_x000a_日経新聞を含む部数の場合または10部単位入力が必要な方の場合は、[はい]を選択して作業を続けて下さい。" sqref="AQ595 AC613:AC616 V595:V600 AC595:AC605 AJ595:AJ600" xr:uid="{00000000-0002-0000-0200-000000000000}">
      <formula1>AND(IF(U595&lt;V595,FALSE,TRUE),IF(MOD(V595,50)&gt;0,FALSE,TRUE))</formula1>
    </dataValidation>
    <dataValidation imeMode="off" allowBlank="1" showInputMessage="1" showErrorMessage="1" sqref="AQ4 AP1:AR3 AQ46 AQ88 AQ130 AQ172 AQ214 AQ256 AP631:AR633 AP43:AR45 AP85:AR87 AP127:AR129 AP169:AR171 AP211:AR213 AQ298 AP253:AR255 AQ340 AP295:AR297 AQ382 AP337:AR339 AQ424 AP379:AR381 AQ466 AP421:AR423 AQ508 AP463:AR465 AQ550 AP505:AR507 AP547:AR549 AQ592 AP589:AR591 AQ634 BF55:BK147 BE148:BK248 BF2:BL54 BC15:BC1048576 AT1:AW39 BE1:BE147 BL55:BL248 AX2:BC14 AX15:BB39 AT40:BB1048576 BE249:BL1048576" xr:uid="{00000000-0002-0000-0200-000001000000}"/>
    <dataValidation type="custom" errorStyle="warning" imeMode="off" operator="lessThan" allowBlank="1" showInputMessage="1" showErrorMessage="1" errorTitle="入力が正しくありません！" error="入力された部数が、フル部数オーバーもしくは50部単位の部数になっておりません。_x000a_日経新聞を含む部数の場合または10部単位入力が必要な方の場合は、[はい]を選択して作業を続けて下さい。" sqref="AQ91 H108:H109 AC108:AC117 AJ108:AJ109 H91:H94 AJ91:AJ94 AQ28 H49:H52 O49:O62 AC659:AC663 H133:H135 AC133:AC144 AC511:AC522 AJ23 AQ7:AQ9 AC175:AC183 AQ190 H175:H176 V481:V482 H259:H261 AQ217 AC259:AC264 H323:H324 V217:V227 V301:V303 V323:V325 AC226:AC231 V511:V514 H301:H302 AJ469:AJ470 AJ363 V393:V395 O393 AJ482 AJ343:AJ344 AC481:AC482 AQ527 AC354:AC356 V361 V343:V346 V354:V355 AQ443:AQ444 AJ393:AJ394 AC393:AC400 AC487:AC492 H343:H345 V385:V386 V469:V473 V659 AC469:AC474 H553 V565:V568 O553 H565:H567 V553:V554 AC553:AC560 AC565:AC579 O565:O567 AJ565:AJ567 AJ553 AQ408:AQ409 AJ637 AJ645 V108:V110 AQ481 V645:V646 V637 AJ427:AJ428 V427:V429 AJ259:AJ263 AC361:AC366 V259:V261 V487:V488 O133 AJ96 AC427:AC435 AC637:AC639 AC645:AC653 AC387:AC388 AC385 V133:V136 V7:V15 V49:V54 V91:V96 AC343:AC348 AC7:AC22 AJ7:AJ18 AC533:AC536 AC91:AC100 AJ175:AJ180 AJ227:AJ232 O7:O10 AJ133:AJ141 AJ56:AJ57 AJ49 O217 AJ323:AJ324 AC49:AC61 AC217:AC224 H8:H11 H13:H15 AC301:AC305 AJ301:AJ305 H230 AJ217:AJ224 H217:H225 AC323:AC325 AC327" xr:uid="{00000000-0002-0000-0200-000002000000}">
      <formula1>AND(IF(G7&lt;H7,FALSE,TRUE),IF(MOD(H7,50)&gt;0,FALSE,TRUE))</formula1>
    </dataValidation>
    <dataValidation type="textLength" imeMode="hiragana" operator="lessThanOrEqual" allowBlank="1" showInputMessage="1" showErrorMessage="1" errorTitle="区域指定文字数オーバー" error="区域指定が１５文字を超えています。_x000a_" promptTitle="区域指定" prompt="文字数制限あり_x000a_１５文字以内で入力してください" sqref="AD133:AD144 W7:W15 AR7:AR9 AR28 I49:I52 W49:W54 AD659:AD663 AK637 AR91 AK91:AK94 AK108:AK109 AD108:AD117 W91:W96 W108:W110 I91:I94 I108:I109 I133:I135 W133:W136 W259:W261 I175:I176 AD385 AD175:AD183 AR190 AK645 AR217 I259:I261 AD259:AD264 I301:I302 W301:W303 W323:W325 AD301:AD307 W217:W227 AK301:AK307 I323:I324 I343:I345 W343:W346 W354 W361 AD354:AD356 AK343:AK344 AD393:AD400 W385:W386 P393 AK393:AK394 W393:W395 AR408:AR409 W427:W429 AK427:AK428 AR443:AR444 AD469:AD474 W481:W482 AD487:AD492 AD481:AD482 AK482 AD387:AD388 AK469:AK470 AR481 W511:W514 AD511:AD522 AR527 AK553 AD553:AD560 W553:W554 P553 I553 I565:I567 P565:P567 W565:W568 AD565:AD579 AK565:AK567 AK7:AK18 AD226:AD231 W595:W600 W487:W488 AR595 W637 W645:W646 W659 AK259:AK263 AD361:AD366 AD645:AD653 W469:W473 P133 AK96 AD427:AD435 AD637:AD639 AD595:AD605 AD343:AD348 AD7:AD22 AK595:AK600 AD533:AD536 AD91:AD100 AK175:AK180 P7:P10 AK133:AK141 AK56:AK57 AK49 AD613:AD616 P217 AK323:AK324 AD49:AD61 AD217:AD224 I8:I11 I13:I15 AK217:AK224 AK227:AK232 I230 I217:I225 AD323:AD325 AD327" xr:uid="{00000000-0002-0000-0200-000003000000}">
      <formula1>30</formula1>
    </dataValidation>
  </dataValidations>
  <pageMargins left="0.70866141732283472" right="0.39370078740157483" top="0.74803149606299213" bottom="0.39370078740157483" header="0.31496062992125984" footer="0.11811023622047245"/>
  <pageSetup paperSize="9" scale="47" fitToHeight="0" orientation="landscape" r:id="rId1"/>
  <rowBreaks count="15" manualBreakCount="15">
    <brk id="42" max="16383" man="1"/>
    <brk id="84" max="16383" man="1"/>
    <brk id="126" max="16383" man="1"/>
    <brk id="168" max="16383" man="1"/>
    <brk id="210" max="16383" man="1"/>
    <brk id="252" max="16383" man="1"/>
    <brk id="294" max="16383" man="1"/>
    <brk id="336" max="16383" man="1"/>
    <brk id="378" max="16383" man="1"/>
    <brk id="420" max="16383" man="1"/>
    <brk id="462" max="16383" man="1"/>
    <brk id="504" max="16383" man="1"/>
    <brk id="546" max="16383" man="1"/>
    <brk id="588" max="16383" man="1"/>
    <brk id="63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31</vt:i4>
      </vt:variant>
    </vt:vector>
  </HeadingPairs>
  <TitlesOfParts>
    <vt:vector size="34" baseType="lpstr">
      <vt:lpstr>申込書</vt:lpstr>
      <vt:lpstr>基本・配布部数合計</vt:lpstr>
      <vt:lpstr>明細表</vt:lpstr>
      <vt:lpstr>基本・配布部数合計!Print_Area</vt:lpstr>
      <vt:lpstr>申込書!Print_Area</vt:lpstr>
      <vt:lpstr>明細表!Print_Area</vt:lpstr>
      <vt:lpstr>井原市</vt:lpstr>
      <vt:lpstr>岡山市中区</vt:lpstr>
      <vt:lpstr>岡山市東区</vt:lpstr>
      <vt:lpstr>岡山市南区</vt:lpstr>
      <vt:lpstr>岡山市北区Ａ</vt:lpstr>
      <vt:lpstr>岡山市北区Ｂ</vt:lpstr>
      <vt:lpstr>加賀郡</vt:lpstr>
      <vt:lpstr>笠岡市</vt:lpstr>
      <vt:lpstr>久米郡</vt:lpstr>
      <vt:lpstr>玉野市</vt:lpstr>
      <vt:lpstr>高梁市</vt:lpstr>
      <vt:lpstr>勝田郡</vt:lpstr>
      <vt:lpstr>小田郡</vt:lpstr>
      <vt:lpstr>新見市</vt:lpstr>
      <vt:lpstr>真庭市</vt:lpstr>
      <vt:lpstr>瀬戸内市</vt:lpstr>
      <vt:lpstr>赤磐市</vt:lpstr>
      <vt:lpstr>浅口市</vt:lpstr>
      <vt:lpstr>倉敷市A</vt:lpstr>
      <vt:lpstr>倉敷市B</vt:lpstr>
      <vt:lpstr>倉敷市C</vt:lpstr>
      <vt:lpstr>倉敷市D</vt:lpstr>
      <vt:lpstr>総社市</vt:lpstr>
      <vt:lpstr>津山市</vt:lpstr>
      <vt:lpstr>苫田郡</vt:lpstr>
      <vt:lpstr>備前市</vt:lpstr>
      <vt:lpstr>美作市</vt:lpstr>
      <vt:lpstr>和気郡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(株)朝日オリコミ岡山</dc:creator>
  <cp:lastModifiedBy>朝日オリコミ岡山【岡】</cp:lastModifiedBy>
  <cp:lastPrinted>2022-02-28T08:00:31Z</cp:lastPrinted>
  <dcterms:created xsi:type="dcterms:W3CDTF">2009-10-27T05:21:54Z</dcterms:created>
  <dcterms:modified xsi:type="dcterms:W3CDTF">2022-05-17T08:39:58Z</dcterms:modified>
</cp:coreProperties>
</file>